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/>
  <mc:AlternateContent xmlns:mc="http://schemas.openxmlformats.org/markup-compatibility/2006">
    <mc:Choice Requires="x15">
      <x15ac:absPath xmlns:x15ac="http://schemas.microsoft.com/office/spreadsheetml/2010/11/ac" url="/Users/cadauz/Desktop/"/>
    </mc:Choice>
  </mc:AlternateContent>
  <xr:revisionPtr revIDLastSave="0" documentId="8_{2C9DC7AE-9086-0043-B9D2-A16B63B4E713}" xr6:coauthVersionLast="47" xr6:coauthVersionMax="47" xr10:uidLastSave="{00000000-0000-0000-0000-000000000000}"/>
  <bookViews>
    <workbookView xWindow="3860" yWindow="3860" windowWidth="21600" windowHeight="11380" activeTab="1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4" i="3" s="1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C4" i="3"/>
  <c r="D4" i="2"/>
  <c r="D4" i="3" l="1"/>
  <c r="F4" i="3"/>
  <c r="B4" i="3"/>
  <c r="G4" i="3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<sst xmlns="http://schemas.openxmlformats.org/spreadsheetml/2006/main" count="771" uniqueCount="211">
  <si>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</si>
  <si>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</si>
  <si>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</si>
  <si>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</si>
  <si>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</si>
  <si>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</si>
  <si>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</si>
  <si>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</si>
  <si>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</si>
  <si>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</si>
  <si>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</si>
  <si>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</si>
  <si>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</si>
  <si>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</si>
  <si>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</si>
  <si>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</si>
  <si>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</si>
  <si>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</si>
  <si>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</si>
  <si>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</si>
  <si>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</si>
  <si>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</si>
  <si>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</si>
  <si>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</si>
  <si>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</si>
  <si>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</si>
  <si>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</si>
  <si>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</si>
  <si>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</si>
  <si>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</si>
  <si>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</si>
  <si>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</si>
  <si>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</si>
  <si>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</si>
  <si>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</si>
  <si>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</si>
  <si>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21/09/2021</t>
  </si>
  <si>
    <t>pcmc.registry</t>
  </si>
  <si>
    <t>New</t>
  </si>
  <si>
    <t>Female</t>
  </si>
  <si>
    <t>21/01/2019</t>
  </si>
  <si>
    <t>D. Preoperative Risk Assesment (z01.81)</t>
  </si>
  <si>
    <t>Q07.00</t>
  </si>
  <si>
    <t>arnold chiari malformation II</t>
  </si>
  <si>
    <t>19/12/2011</t>
  </si>
  <si>
    <t>I09.9</t>
  </si>
  <si>
    <t>rheumatic heart disease</t>
  </si>
  <si>
    <t>Male</t>
  </si>
  <si>
    <t>24/08/2018</t>
  </si>
  <si>
    <t>M86.9</t>
  </si>
  <si>
    <t>OSTEOMYELITIS</t>
  </si>
  <si>
    <t>11/12/2017</t>
  </si>
  <si>
    <t>Q44.2</t>
  </si>
  <si>
    <t>BILIARY ATRESIA</t>
  </si>
  <si>
    <t>21/03/2014</t>
  </si>
  <si>
    <t>E. Other diseases not specified</t>
  </si>
  <si>
    <t>R09.82</t>
  </si>
  <si>
    <t>post nasal drip syndrome</t>
  </si>
  <si>
    <t>12/02/2020</t>
  </si>
  <si>
    <t>C. Diaphragm Deformities</t>
  </si>
  <si>
    <t>Q79</t>
  </si>
  <si>
    <t>Congenital Diaphragmatic Hernia , left</t>
  </si>
  <si>
    <t>12/11/2019</t>
  </si>
  <si>
    <t>C. Tumors of the Chest &amp; Lungs</t>
  </si>
  <si>
    <t>2. Malignant</t>
  </si>
  <si>
    <t>C38.2</t>
  </si>
  <si>
    <t>POSTERIOR MEDIASTINAL MASS SECONDARY TO NEUROBLASTOMA</t>
  </si>
  <si>
    <t>18/12/2019</t>
  </si>
  <si>
    <t>C. Acquired diseases e.g. Bronchial stenosis due to prolonged Intubation</t>
  </si>
  <si>
    <t>J08</t>
  </si>
  <si>
    <t>UAO SECONDARY TO VOCAL CORD PARESIS</t>
  </si>
  <si>
    <t>21/05/2019</t>
  </si>
  <si>
    <t>A. Upper Respiratory Tract</t>
  </si>
  <si>
    <t>J04.2</t>
  </si>
  <si>
    <t>UAO secondary to laryngotracheobronchitis</t>
  </si>
  <si>
    <t>16/12/2019</t>
  </si>
  <si>
    <t>A. Upper Airway</t>
  </si>
  <si>
    <t>Q31.5</t>
  </si>
  <si>
    <t>UAO SECONDARY TO Laryngomalacia</t>
  </si>
  <si>
    <t>09/01/2020</t>
  </si>
  <si>
    <t>B. Lower Respiratory Tract</t>
  </si>
  <si>
    <t>4. Pneumonia with atelactasis, consolidation or parapneumonic effusion</t>
  </si>
  <si>
    <t>J18</t>
  </si>
  <si>
    <t>HCAP WITH RIGHT UPPER LOBE ATELECTASIS</t>
  </si>
  <si>
    <t>23/01/2018</t>
  </si>
  <si>
    <t>HCAP WITH RIGHT UPPER LOBE CONSOLIDATION</t>
  </si>
  <si>
    <t>07/09/2004</t>
  </si>
  <si>
    <t>A. Pleural effusion</t>
  </si>
  <si>
    <t>1. Infectious-parapneumonic, effusion, TB effusion</t>
  </si>
  <si>
    <t>J90</t>
  </si>
  <si>
    <t>PARAPNEUMONIC EFFUSION, LEFT</t>
  </si>
  <si>
    <t>15/03/2019</t>
  </si>
  <si>
    <t>1. Pneumonia, community acquired- (PCAP A, B, C or D)</t>
  </si>
  <si>
    <t>PEDIATRIC COMMUNITY ACQUIRED  PNEUMONIA C</t>
  </si>
  <si>
    <t>17/10/2019</t>
  </si>
  <si>
    <t>D18.1</t>
  </si>
  <si>
    <t>INFECTED CYSTIC HYGROMA</t>
  </si>
  <si>
    <t>10/07/2009</t>
  </si>
  <si>
    <t>C38.1</t>
  </si>
  <si>
    <t>ANTERIOR MEDIASTINAL MASS, HODGKINS LYMPHOMA</t>
  </si>
  <si>
    <t>15/07/2015</t>
  </si>
  <si>
    <t>A. Bronchial Asthma</t>
  </si>
  <si>
    <t>J45</t>
  </si>
  <si>
    <t>BRONCHIAL ASTHMA, MILD INTERMITTENT IN MODERATE EXACERBATION</t>
  </si>
  <si>
    <t>19/01/2017</t>
  </si>
  <si>
    <t>5. Recurrent or Persistent Pneumonia</t>
  </si>
  <si>
    <t>RECURRENT PNEUMONIA SECONDARY TO SWALLOWING INCOORDINATION</t>
  </si>
  <si>
    <t>17/02/2018</t>
  </si>
  <si>
    <t>2. Health Care Associated pneumonia</t>
  </si>
  <si>
    <t>HEALTH CARE ASSOCIATED PNEUMONIA</t>
  </si>
  <si>
    <t>24/07/2018</t>
  </si>
  <si>
    <t>18/09/2019</t>
  </si>
  <si>
    <t>17/01/2021</t>
  </si>
  <si>
    <t>RECURRENT PNEUMONIA SECONDARY TO ASPIRATION</t>
  </si>
  <si>
    <t>30/03/2003</t>
  </si>
  <si>
    <t>parapneumonic effusion, right</t>
  </si>
  <si>
    <t>13/11/2010</t>
  </si>
  <si>
    <t>B. Pneumothorax- including primary spontaneous and those with secondary causes</t>
  </si>
  <si>
    <t>J93</t>
  </si>
  <si>
    <t>Pneumothorax, right</t>
  </si>
  <si>
    <t>P27.9</t>
  </si>
  <si>
    <t>Bronchopulmonary Dysplasia, mild</t>
  </si>
  <si>
    <t>Old</t>
  </si>
  <si>
    <t>04/11/2019</t>
  </si>
  <si>
    <t>Laryngomalacia</t>
  </si>
  <si>
    <t>07/10/2019</t>
  </si>
  <si>
    <t>17/08/2019</t>
  </si>
  <si>
    <t>D. Laryngeal, Tracheal and Esophageal Deformities</t>
  </si>
  <si>
    <t>Q32</t>
  </si>
  <si>
    <t>UAO SECONDARY TO TRACHEOMALACIA</t>
  </si>
  <si>
    <t>15/10/2005</t>
  </si>
  <si>
    <t>A15.6</t>
  </si>
  <si>
    <t>TB EFFUSION, LEFT</t>
  </si>
  <si>
    <t>09/10/2001</t>
  </si>
  <si>
    <t>2. Non- Infectious</t>
  </si>
  <si>
    <t>J91</t>
  </si>
  <si>
    <t>MALIGNANT PLEURAL EFFUSION, RIGHT</t>
  </si>
  <si>
    <t>03/11/2004</t>
  </si>
  <si>
    <t>ANTERIOR MEDIASTINAL MASS SECONDARY TO THYMOMA VS LYMPHOMA</t>
  </si>
  <si>
    <t>14/10/2003</t>
  </si>
  <si>
    <t>PARAPNEUMONIC EFFUSION, RIGHT</t>
  </si>
  <si>
    <t>07/09/2009</t>
  </si>
  <si>
    <t>RECURRENT PNEUMONIA SECONDARY TO GER</t>
  </si>
  <si>
    <t>18/05/2019</t>
  </si>
  <si>
    <t>K76.81</t>
  </si>
  <si>
    <t>HEPATOPULMONARY SYNDROME</t>
  </si>
  <si>
    <t>02/05/2015</t>
  </si>
  <si>
    <t>POSTERIOR MEDIASTINAL MASS TO CONSIDER NEUROBLASTOMA</t>
  </si>
  <si>
    <t>15/12/2015</t>
  </si>
  <si>
    <t>PEDIATRIC COMMUNITY ACQUIRED PNEUMONIA C</t>
  </si>
  <si>
    <t>3. Ventilator Associated Pneumonia</t>
  </si>
  <si>
    <t>VENTILATOR ASSOCIATED PNEUMONIA</t>
  </si>
  <si>
    <t>18/07/2019</t>
  </si>
  <si>
    <t>Recurrent pneumonia secondary to CHD</t>
  </si>
  <si>
    <t>14/07/2014</t>
  </si>
  <si>
    <t>Health Care Associated pneumonia</t>
  </si>
  <si>
    <t>11/05/2019</t>
  </si>
  <si>
    <t>health care associated pneumonia</t>
  </si>
  <si>
    <t>29/02/2012</t>
  </si>
  <si>
    <t>Bronchial Asthma, Severe Persistent in Severe exacerbation</t>
  </si>
  <si>
    <t>21/11/2012</t>
  </si>
  <si>
    <t>Bronchial Asthma,moderate  Persistent in severe exacerbation</t>
  </si>
  <si>
    <t>07/12/2018</t>
  </si>
  <si>
    <t>Bronchial Asthma, Severe Persistent in severe exacerbation</t>
  </si>
  <si>
    <t>25/07/2009</t>
  </si>
  <si>
    <t>J47.9</t>
  </si>
  <si>
    <t>Bronchiectasis, Saccular, Diffuse, Post infectious</t>
  </si>
  <si>
    <t>02/07/2018</t>
  </si>
  <si>
    <t>Bronchial Asthma, moderate Persistent in severe exacerbation</t>
  </si>
  <si>
    <t>20/09/2021</t>
  </si>
  <si>
    <t>25/06/2013</t>
  </si>
  <si>
    <t>Bronchiectasis, saccular, bilateral post infectious</t>
  </si>
  <si>
    <t>Bronchial Asthma moderate persistent, in severe exacerbation</t>
  </si>
  <si>
    <t>08/03/2017</t>
  </si>
  <si>
    <t>Bronchial Asthma mild persistent, in severe exacerbation</t>
  </si>
  <si>
    <t>15/11/2012</t>
  </si>
  <si>
    <t>Empyema Thoracis, Right</t>
  </si>
  <si>
    <t>08/04/2015</t>
  </si>
  <si>
    <t>D. Interstitial Lung Diseases</t>
  </si>
  <si>
    <t>J84.9</t>
  </si>
  <si>
    <t>Interstitial Lung Disease, Tubular Bronchiectasis, Lingula</t>
  </si>
  <si>
    <t>28/03/2018</t>
  </si>
  <si>
    <t>Health Care Associated Pneumonia</t>
  </si>
  <si>
    <t>04/09/2019</t>
  </si>
  <si>
    <t>Pediatric Community Acquired Pneumonia D</t>
  </si>
  <si>
    <t>23/05/2003</t>
  </si>
  <si>
    <t>J91.0</t>
  </si>
  <si>
    <t>Malignant pleural effusion, right sec to Osterosarcoma</t>
  </si>
  <si>
    <t>23/04/2007</t>
  </si>
  <si>
    <t>J36</t>
  </si>
  <si>
    <t>Upper Airway Obstruction secondary to Peritonsillar Abscess</t>
  </si>
  <si>
    <t>06/11/2018</t>
  </si>
  <si>
    <t>Pneumothorax</t>
  </si>
  <si>
    <t>07/11/2007</t>
  </si>
  <si>
    <t>1. Benign</t>
  </si>
  <si>
    <t>anterior mediastinal mass, hodgkins lymphoma</t>
  </si>
  <si>
    <t>04/09/2001</t>
  </si>
  <si>
    <t>02/02/2008</t>
  </si>
  <si>
    <t>J18.0</t>
  </si>
  <si>
    <t>PCAP D</t>
  </si>
  <si>
    <t>20/03/2012</t>
  </si>
  <si>
    <t>B. Acute Respiratory Distress Syndrome (ARDS)</t>
  </si>
  <si>
    <t>J80</t>
  </si>
  <si>
    <t>Acute Respiratory Distress Syndrome, Severe</t>
  </si>
  <si>
    <t>HEALTHCARE ASSOCIATED PNEUMONIA</t>
  </si>
  <si>
    <t>06/08/2002</t>
  </si>
  <si>
    <t>PEDIATRIC COMMUNITY ACQUIRED PNEUMONIA D</t>
  </si>
  <si>
    <t>15/11/2019</t>
  </si>
  <si>
    <t>01/12/2015</t>
  </si>
  <si>
    <t>February</t>
  </si>
  <si>
    <t>PCMC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</si>
</sst>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opLeftCell="A5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209</v>
      </c>
      <c r="C5" s="43" t="s">
        <v>26</v>
      </c>
      <c r="D5" s="51">
        <v>2020</v>
      </c>
      <c r="E5" s="51"/>
      <c r="F5" s="43" t="s">
        <v>27</v>
      </c>
      <c r="G5" s="51" t="s">
        <v>210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65</v>
      </c>
      <c r="C8" s="50"/>
      <c r="D8" s="55">
        <f>COUNTIFS('Data Sheet'!$D:$D,"New")</f>
        <v>37</v>
      </c>
      <c r="E8" s="56"/>
      <c r="F8" s="59">
        <f>COUNTIF('Data Sheet'!$D:$D,"Old")</f>
        <v>28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35</v>
      </c>
      <c r="C12" s="50"/>
      <c r="D12" s="50"/>
      <c r="E12" s="50">
        <f>COUNTIF('Data Sheet'!$E:$E,"Female")</f>
        <v>30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5</v>
      </c>
      <c r="C16" s="47" t="str">
        <f>_xlfn.CONCAT("New Cases: 
",COUNTIFS('Data Sheet'!$H:$H,"I. Congenital Malformations of the Respiratory Tract",'Data Sheet'!$D:$D,"New"))</f>
        <v>New Cases: 
3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15</v>
      </c>
      <c r="F16" s="47" t="str">
        <f>_xlfn.CONCAT("New Cases: 
",COUNTIFS('Data Sheet'!$H:$H,"VI. Non-infectious Disorders of the Respiratory Tract",'Data Sheet'!$D:$D,"New"))</f>
        <v>New Cases: 
10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2</v>
      </c>
      <c r="D17" s="47"/>
      <c r="E17" s="48"/>
      <c r="F17" s="47" t="str">
        <f>_xlfn.CONCAT("Old Cases: 
",COUNTIFS('Data Sheet'!$H:$H,"VI. Non-infectious Disorders of the Respiratory Tract",'Data Sheet'!$D:$D,"Old"))</f>
        <v>Old Cases: 
5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1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1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2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24</v>
      </c>
      <c r="C22" s="47" t="str">
        <f>_xlfn.CONCAT("New Cases: 
",COUNTIFS('Data Sheet'!$H:$H,"IV. Infections of the Respiratory Tract",'Data Sheet'!$D:$D,"New"))</f>
        <v>New Cases: 
13</v>
      </c>
      <c r="D22" s="47"/>
      <c r="E22" s="48" t="str">
        <f>_xlfn.CONCAT("IX. Airways Disease: 
",COUNTIF('Data Sheet'!$H:$H,"IX. Airways Disease"))</f>
        <v>IX. Airways Disease: 
3</v>
      </c>
      <c r="F22" s="47" t="str">
        <f>_xlfn.CONCAT("New Cases: 
",COUNTIFS('Data Sheet'!$H:$H,"IX. Airways Disease",'Data Sheet'!$D:$D,"New"))</f>
        <v>New Cases: 
1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11</v>
      </c>
      <c r="D23" s="47"/>
      <c r="E23" s="48"/>
      <c r="F23" s="47" t="str">
        <f>_xlfn.CONCAT("Old Cases: 
",COUNTIFS('Data Sheet'!$H:$H,"IX. Airways Disease",'Data Sheet'!$D:$D,"Old"))</f>
        <v>Old Cases: 
2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9</v>
      </c>
      <c r="C24" s="47" t="str">
        <f>_xlfn.CONCAT("New Cases: 
",COUNTIFS('Data Sheet'!$H:$H,"V. Pleural Diseases",'Data Sheet'!$D:$D,"New"))</f>
        <v>New Cases: 
4</v>
      </c>
      <c r="D24" s="47"/>
      <c r="E24" s="48" t="str">
        <f>_xlfn.CONCAT("X. Others Diseases: 
",COUNTIF('Data Sheet'!$H:$H,"X. Others Diseases"))</f>
        <v>X. Others Diseases: 
6</v>
      </c>
      <c r="F24" s="47" t="str">
        <f>_xlfn.CONCAT("New Cases: 
",COUNTIFS('Data Sheet'!$H:$H,"X. Others Diseases",'Data Sheet'!$D:$D,"New"))</f>
        <v>New Cases: 
5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5</v>
      </c>
      <c r="D25" s="47"/>
      <c r="E25" s="48"/>
      <c r="F25" s="47" t="str">
        <f>_xlfn.CONCAT("Old Cases: 
",COUNTIFS('Data Sheet'!$H:$H,"X. Others Diseases",'Data Sheet'!$D:$D,"Old"))</f>
        <v>Old Cases: 
1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tabSelected="1" topLeftCell="A9"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opLeftCell="A49" workbookViewId="0">
      <selection activeCell="B54" sqref="A54:XFD66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8296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2</v>
      </c>
      <c r="H2" s="65" t="s">
        <v>17</v>
      </c>
      <c r="R2" s="65" t="s">
        <v>41</v>
      </c>
      <c r="S2" s="65" t="s">
        <v>42</v>
      </c>
      <c r="T2" s="65" t="s">
        <v>43</v>
      </c>
    </row>
    <row r="3" spans="1:20" s="65" customFormat="1" ht="13" x14ac:dyDescent="0.15">
      <c r="A3" s="64">
        <v>8295</v>
      </c>
      <c r="B3" s="65" t="s">
        <v>36</v>
      </c>
      <c r="C3" s="65" t="s">
        <v>37</v>
      </c>
      <c r="D3" s="65" t="s">
        <v>38</v>
      </c>
      <c r="E3" s="65" t="s">
        <v>39</v>
      </c>
      <c r="F3" s="65" t="s">
        <v>44</v>
      </c>
      <c r="G3" s="64">
        <v>9</v>
      </c>
      <c r="H3" s="65" t="s">
        <v>17</v>
      </c>
      <c r="R3" s="65" t="s">
        <v>41</v>
      </c>
      <c r="S3" s="65" t="s">
        <v>45</v>
      </c>
      <c r="T3" s="65" t="s">
        <v>46</v>
      </c>
    </row>
    <row r="4" spans="1:20" s="65" customFormat="1" ht="13" x14ac:dyDescent="0.15">
      <c r="A4" s="64">
        <v>8294</v>
      </c>
      <c r="B4" s="65" t="s">
        <v>36</v>
      </c>
      <c r="C4" s="65" t="s">
        <v>37</v>
      </c>
      <c r="D4" s="65" t="s">
        <v>38</v>
      </c>
      <c r="E4" s="65" t="s">
        <v>47</v>
      </c>
      <c r="F4" s="65" t="s">
        <v>48</v>
      </c>
      <c r="G4" s="64">
        <v>3</v>
      </c>
      <c r="H4" s="65" t="s">
        <v>17</v>
      </c>
      <c r="R4" s="65" t="s">
        <v>41</v>
      </c>
      <c r="S4" s="65" t="s">
        <v>49</v>
      </c>
      <c r="T4" s="65" t="s">
        <v>50</v>
      </c>
    </row>
    <row r="5" spans="1:20" s="65" customFormat="1" ht="13" x14ac:dyDescent="0.15">
      <c r="A5" s="64">
        <v>8293</v>
      </c>
      <c r="B5" s="65" t="s">
        <v>36</v>
      </c>
      <c r="C5" s="65" t="s">
        <v>37</v>
      </c>
      <c r="D5" s="65" t="s">
        <v>38</v>
      </c>
      <c r="E5" s="65" t="s">
        <v>39</v>
      </c>
      <c r="F5" s="65" t="s">
        <v>51</v>
      </c>
      <c r="G5" s="64">
        <v>3</v>
      </c>
      <c r="H5" s="65" t="s">
        <v>17</v>
      </c>
      <c r="R5" s="65" t="s">
        <v>41</v>
      </c>
      <c r="S5" s="65" t="s">
        <v>52</v>
      </c>
      <c r="T5" s="65" t="s">
        <v>53</v>
      </c>
    </row>
    <row r="6" spans="1:20" s="65" customFormat="1" ht="13" x14ac:dyDescent="0.15">
      <c r="A6" s="64">
        <v>8292</v>
      </c>
      <c r="B6" s="65" t="s">
        <v>36</v>
      </c>
      <c r="C6" s="65" t="s">
        <v>37</v>
      </c>
      <c r="D6" s="65" t="s">
        <v>38</v>
      </c>
      <c r="E6" s="65" t="s">
        <v>47</v>
      </c>
      <c r="F6" s="65" t="s">
        <v>54</v>
      </c>
      <c r="G6" s="64">
        <v>7</v>
      </c>
      <c r="H6" s="65" t="s">
        <v>17</v>
      </c>
      <c r="R6" s="65" t="s">
        <v>55</v>
      </c>
      <c r="S6" s="65" t="s">
        <v>56</v>
      </c>
      <c r="T6" s="65" t="s">
        <v>57</v>
      </c>
    </row>
    <row r="7" spans="1:20" s="65" customFormat="1" ht="13" x14ac:dyDescent="0.15">
      <c r="A7" s="64">
        <v>8291</v>
      </c>
      <c r="B7" s="65" t="s">
        <v>36</v>
      </c>
      <c r="C7" s="65" t="s">
        <v>37</v>
      </c>
      <c r="D7" s="65" t="s">
        <v>38</v>
      </c>
      <c r="E7" s="65" t="s">
        <v>39</v>
      </c>
      <c r="F7" s="65" t="s">
        <v>58</v>
      </c>
      <c r="G7" s="64">
        <v>1</v>
      </c>
      <c r="H7" s="65" t="s">
        <v>8</v>
      </c>
      <c r="I7" s="65" t="s">
        <v>59</v>
      </c>
      <c r="S7" s="65" t="s">
        <v>60</v>
      </c>
      <c r="T7" s="65" t="s">
        <v>61</v>
      </c>
    </row>
    <row r="8" spans="1:20" s="65" customFormat="1" ht="13" x14ac:dyDescent="0.15">
      <c r="A8" s="64">
        <v>8290</v>
      </c>
      <c r="B8" s="65" t="s">
        <v>36</v>
      </c>
      <c r="C8" s="65" t="s">
        <v>37</v>
      </c>
      <c r="D8" s="65" t="s">
        <v>38</v>
      </c>
      <c r="E8" s="65" t="s">
        <v>47</v>
      </c>
      <c r="F8" s="65" t="s">
        <v>62</v>
      </c>
      <c r="G8" s="64">
        <v>1</v>
      </c>
      <c r="H8" s="65" t="s">
        <v>13</v>
      </c>
      <c r="N8" s="65" t="s">
        <v>63</v>
      </c>
      <c r="O8" s="65" t="s">
        <v>64</v>
      </c>
      <c r="S8" s="65" t="s">
        <v>65</v>
      </c>
      <c r="T8" s="65" t="s">
        <v>66</v>
      </c>
    </row>
    <row r="9" spans="1:20" s="65" customFormat="1" ht="13" x14ac:dyDescent="0.15">
      <c r="A9" s="64">
        <v>8289</v>
      </c>
      <c r="B9" s="65" t="s">
        <v>36</v>
      </c>
      <c r="C9" s="65" t="s">
        <v>37</v>
      </c>
      <c r="D9" s="65" t="s">
        <v>38</v>
      </c>
      <c r="E9" s="65" t="s">
        <v>39</v>
      </c>
      <c r="F9" s="65" t="s">
        <v>67</v>
      </c>
      <c r="G9" s="64">
        <v>1</v>
      </c>
      <c r="H9" s="65" t="s">
        <v>16</v>
      </c>
      <c r="Q9" s="65" t="s">
        <v>68</v>
      </c>
      <c r="S9" s="65" t="s">
        <v>69</v>
      </c>
      <c r="T9" s="65" t="s">
        <v>70</v>
      </c>
    </row>
    <row r="10" spans="1:20" s="65" customFormat="1" ht="13" x14ac:dyDescent="0.15">
      <c r="A10" s="64">
        <v>8288</v>
      </c>
      <c r="B10" s="65" t="s">
        <v>36</v>
      </c>
      <c r="C10" s="65" t="s">
        <v>37</v>
      </c>
      <c r="D10" s="65" t="s">
        <v>38</v>
      </c>
      <c r="E10" s="65" t="s">
        <v>47</v>
      </c>
      <c r="F10" s="65" t="s">
        <v>71</v>
      </c>
      <c r="G10" s="64">
        <v>2</v>
      </c>
      <c r="H10" s="65" t="s">
        <v>9</v>
      </c>
      <c r="J10" s="65" t="s">
        <v>72</v>
      </c>
      <c r="S10" s="65" t="s">
        <v>73</v>
      </c>
      <c r="T10" s="65" t="s">
        <v>74</v>
      </c>
    </row>
    <row r="11" spans="1:20" s="65" customFormat="1" ht="13" x14ac:dyDescent="0.15">
      <c r="A11" s="64">
        <v>8287</v>
      </c>
      <c r="B11" s="65" t="s">
        <v>36</v>
      </c>
      <c r="C11" s="65" t="s">
        <v>37</v>
      </c>
      <c r="D11" s="65" t="s">
        <v>38</v>
      </c>
      <c r="E11" s="65" t="s">
        <v>47</v>
      </c>
      <c r="F11" s="65" t="s">
        <v>75</v>
      </c>
      <c r="G11" s="64">
        <v>1</v>
      </c>
      <c r="H11" s="65" t="s">
        <v>8</v>
      </c>
      <c r="I11" s="65" t="s">
        <v>76</v>
      </c>
      <c r="S11" s="65" t="s">
        <v>77</v>
      </c>
      <c r="T11" s="65" t="s">
        <v>78</v>
      </c>
    </row>
    <row r="12" spans="1:20" s="65" customFormat="1" ht="13" x14ac:dyDescent="0.15">
      <c r="A12" s="64">
        <v>8286</v>
      </c>
      <c r="B12" s="65" t="s">
        <v>36</v>
      </c>
      <c r="C12" s="65" t="s">
        <v>37</v>
      </c>
      <c r="D12" s="65" t="s">
        <v>38</v>
      </c>
      <c r="E12" s="65" t="s">
        <v>39</v>
      </c>
      <c r="F12" s="65" t="s">
        <v>79</v>
      </c>
      <c r="G12" s="64">
        <v>1</v>
      </c>
      <c r="H12" s="65" t="s">
        <v>9</v>
      </c>
      <c r="J12" s="65" t="s">
        <v>80</v>
      </c>
      <c r="K12" s="65" t="s">
        <v>81</v>
      </c>
      <c r="S12" s="65" t="s">
        <v>82</v>
      </c>
      <c r="T12" s="65" t="s">
        <v>83</v>
      </c>
    </row>
    <row r="13" spans="1:20" s="65" customFormat="1" ht="13" x14ac:dyDescent="0.15">
      <c r="A13" s="64">
        <v>8285</v>
      </c>
      <c r="B13" s="65" t="s">
        <v>36</v>
      </c>
      <c r="C13" s="65" t="s">
        <v>37</v>
      </c>
      <c r="D13" s="65" t="s">
        <v>38</v>
      </c>
      <c r="E13" s="65" t="s">
        <v>47</v>
      </c>
      <c r="F13" s="65" t="s">
        <v>84</v>
      </c>
      <c r="G13" s="64">
        <v>3</v>
      </c>
      <c r="H13" s="65" t="s">
        <v>9</v>
      </c>
      <c r="J13" s="65" t="s">
        <v>80</v>
      </c>
      <c r="K13" s="65" t="s">
        <v>81</v>
      </c>
      <c r="S13" s="65" t="s">
        <v>82</v>
      </c>
      <c r="T13" s="65" t="s">
        <v>85</v>
      </c>
    </row>
    <row r="14" spans="1:20" s="65" customFormat="1" ht="13" x14ac:dyDescent="0.15">
      <c r="A14" s="64">
        <v>8284</v>
      </c>
      <c r="B14" s="65" t="s">
        <v>36</v>
      </c>
      <c r="C14" s="65" t="s">
        <v>37</v>
      </c>
      <c r="D14" s="65" t="s">
        <v>38</v>
      </c>
      <c r="E14" s="65" t="s">
        <v>39</v>
      </c>
      <c r="F14" s="65" t="s">
        <v>86</v>
      </c>
      <c r="G14" s="64">
        <v>17</v>
      </c>
      <c r="H14" s="65" t="s">
        <v>11</v>
      </c>
      <c r="L14" s="65" t="s">
        <v>87</v>
      </c>
      <c r="M14" s="65" t="s">
        <v>88</v>
      </c>
      <c r="S14" s="65" t="s">
        <v>89</v>
      </c>
      <c r="T14" s="65" t="s">
        <v>90</v>
      </c>
    </row>
    <row r="15" spans="1:20" s="65" customFormat="1" ht="13" x14ac:dyDescent="0.15">
      <c r="A15" s="64">
        <v>8283</v>
      </c>
      <c r="B15" s="65" t="s">
        <v>36</v>
      </c>
      <c r="C15" s="65" t="s">
        <v>37</v>
      </c>
      <c r="D15" s="65" t="s">
        <v>38</v>
      </c>
      <c r="E15" s="65" t="s">
        <v>39</v>
      </c>
      <c r="F15" s="65" t="s">
        <v>91</v>
      </c>
      <c r="G15" s="64">
        <v>2</v>
      </c>
      <c r="H15" s="65" t="s">
        <v>9</v>
      </c>
      <c r="J15" s="65" t="s">
        <v>80</v>
      </c>
      <c r="K15" s="65" t="s">
        <v>92</v>
      </c>
      <c r="S15" s="65" t="s">
        <v>82</v>
      </c>
      <c r="T15" s="65" t="s">
        <v>93</v>
      </c>
    </row>
    <row r="16" spans="1:20" s="65" customFormat="1" ht="13" x14ac:dyDescent="0.15">
      <c r="A16" s="64">
        <v>8282</v>
      </c>
      <c r="B16" s="65" t="s">
        <v>36</v>
      </c>
      <c r="C16" s="65" t="s">
        <v>37</v>
      </c>
      <c r="D16" s="65" t="s">
        <v>38</v>
      </c>
      <c r="E16" s="65" t="s">
        <v>47</v>
      </c>
      <c r="F16" s="65" t="s">
        <v>94</v>
      </c>
      <c r="G16" s="64">
        <v>1</v>
      </c>
      <c r="H16" s="65" t="s">
        <v>8</v>
      </c>
      <c r="I16" s="65" t="s">
        <v>76</v>
      </c>
      <c r="S16" s="65" t="s">
        <v>95</v>
      </c>
      <c r="T16" s="65" t="s">
        <v>96</v>
      </c>
    </row>
    <row r="17" spans="1:20" s="65" customFormat="1" ht="13" x14ac:dyDescent="0.15">
      <c r="A17" s="64">
        <v>8281</v>
      </c>
      <c r="B17" s="65" t="s">
        <v>36</v>
      </c>
      <c r="C17" s="65" t="s">
        <v>37</v>
      </c>
      <c r="D17" s="65" t="s">
        <v>38</v>
      </c>
      <c r="E17" s="65" t="s">
        <v>39</v>
      </c>
      <c r="F17" s="65" t="s">
        <v>97</v>
      </c>
      <c r="G17" s="64">
        <v>12</v>
      </c>
      <c r="H17" s="65" t="s">
        <v>13</v>
      </c>
      <c r="N17" s="65" t="s">
        <v>63</v>
      </c>
      <c r="O17" s="65" t="s">
        <v>64</v>
      </c>
      <c r="S17" s="65" t="s">
        <v>98</v>
      </c>
      <c r="T17" s="65" t="s">
        <v>99</v>
      </c>
    </row>
    <row r="18" spans="1:20" s="65" customFormat="1" ht="13" x14ac:dyDescent="0.15">
      <c r="A18" s="64">
        <v>8280</v>
      </c>
      <c r="B18" s="65" t="s">
        <v>36</v>
      </c>
      <c r="C18" s="65" t="s">
        <v>37</v>
      </c>
      <c r="D18" s="65" t="s">
        <v>38</v>
      </c>
      <c r="E18" s="65" t="s">
        <v>39</v>
      </c>
      <c r="F18" s="65" t="s">
        <v>100</v>
      </c>
      <c r="G18" s="64">
        <v>6</v>
      </c>
      <c r="H18" s="65" t="s">
        <v>13</v>
      </c>
      <c r="N18" s="65" t="s">
        <v>101</v>
      </c>
      <c r="S18" s="65" t="s">
        <v>102</v>
      </c>
      <c r="T18" s="65" t="s">
        <v>103</v>
      </c>
    </row>
    <row r="19" spans="1:20" s="65" customFormat="1" ht="13" x14ac:dyDescent="0.15">
      <c r="A19" s="64">
        <v>8279</v>
      </c>
      <c r="B19" s="65" t="s">
        <v>36</v>
      </c>
      <c r="C19" s="65" t="s">
        <v>37</v>
      </c>
      <c r="D19" s="65" t="s">
        <v>38</v>
      </c>
      <c r="E19" s="65" t="s">
        <v>47</v>
      </c>
      <c r="F19" s="65" t="s">
        <v>104</v>
      </c>
      <c r="G19" s="64">
        <v>4</v>
      </c>
      <c r="H19" s="65" t="s">
        <v>9</v>
      </c>
      <c r="J19" s="65" t="s">
        <v>80</v>
      </c>
      <c r="K19" s="65" t="s">
        <v>105</v>
      </c>
      <c r="S19" s="65" t="s">
        <v>82</v>
      </c>
      <c r="T19" s="65" t="s">
        <v>106</v>
      </c>
    </row>
    <row r="20" spans="1:20" s="65" customFormat="1" ht="13" x14ac:dyDescent="0.15">
      <c r="A20" s="64">
        <v>8278</v>
      </c>
      <c r="B20" s="65" t="s">
        <v>36</v>
      </c>
      <c r="C20" s="65" t="s">
        <v>37</v>
      </c>
      <c r="D20" s="65" t="s">
        <v>38</v>
      </c>
      <c r="E20" s="65" t="s">
        <v>47</v>
      </c>
      <c r="F20" s="65" t="s">
        <v>107</v>
      </c>
      <c r="G20" s="64">
        <v>3</v>
      </c>
      <c r="H20" s="65" t="s">
        <v>9</v>
      </c>
      <c r="J20" s="65" t="s">
        <v>80</v>
      </c>
      <c r="K20" s="65" t="s">
        <v>108</v>
      </c>
      <c r="S20" s="65" t="s">
        <v>82</v>
      </c>
      <c r="T20" s="65" t="s">
        <v>109</v>
      </c>
    </row>
    <row r="21" spans="1:20" s="65" customFormat="1" ht="13" x14ac:dyDescent="0.15">
      <c r="A21" s="64">
        <v>8277</v>
      </c>
      <c r="B21" s="65" t="s">
        <v>36</v>
      </c>
      <c r="C21" s="65" t="s">
        <v>37</v>
      </c>
      <c r="D21" s="65" t="s">
        <v>38</v>
      </c>
      <c r="E21" s="65" t="s">
        <v>47</v>
      </c>
      <c r="F21" s="65" t="s">
        <v>110</v>
      </c>
      <c r="G21" s="64">
        <v>3</v>
      </c>
      <c r="H21" s="65" t="s">
        <v>9</v>
      </c>
      <c r="J21" s="65" t="s">
        <v>80</v>
      </c>
      <c r="K21" s="65" t="s">
        <v>108</v>
      </c>
      <c r="S21" s="65" t="s">
        <v>82</v>
      </c>
      <c r="T21" s="65" t="s">
        <v>109</v>
      </c>
    </row>
    <row r="22" spans="1:20" s="65" customFormat="1" ht="13" x14ac:dyDescent="0.15">
      <c r="A22" s="64">
        <v>8276</v>
      </c>
      <c r="B22" s="65" t="s">
        <v>36</v>
      </c>
      <c r="C22" s="65" t="s">
        <v>37</v>
      </c>
      <c r="D22" s="65" t="s">
        <v>38</v>
      </c>
      <c r="E22" s="65" t="s">
        <v>47</v>
      </c>
      <c r="F22" s="65" t="s">
        <v>111</v>
      </c>
      <c r="G22" s="64">
        <v>2</v>
      </c>
      <c r="H22" s="65" t="s">
        <v>9</v>
      </c>
      <c r="J22" s="65" t="s">
        <v>80</v>
      </c>
      <c r="K22" s="65" t="s">
        <v>108</v>
      </c>
      <c r="S22" s="65" t="s">
        <v>82</v>
      </c>
      <c r="T22" s="65" t="s">
        <v>109</v>
      </c>
    </row>
    <row r="23" spans="1:20" s="65" customFormat="1" ht="13" x14ac:dyDescent="0.15">
      <c r="A23" s="64">
        <v>8275</v>
      </c>
      <c r="B23" s="65" t="s">
        <v>36</v>
      </c>
      <c r="C23" s="65" t="s">
        <v>37</v>
      </c>
      <c r="D23" s="65" t="s">
        <v>38</v>
      </c>
      <c r="E23" s="65" t="s">
        <v>47</v>
      </c>
      <c r="F23" s="65" t="s">
        <v>112</v>
      </c>
      <c r="G23" s="64">
        <v>0</v>
      </c>
      <c r="H23" s="65" t="s">
        <v>9</v>
      </c>
      <c r="J23" s="65" t="s">
        <v>80</v>
      </c>
      <c r="K23" s="65" t="s">
        <v>105</v>
      </c>
      <c r="S23" s="65" t="s">
        <v>82</v>
      </c>
      <c r="T23" s="65" t="s">
        <v>113</v>
      </c>
    </row>
    <row r="24" spans="1:20" s="65" customFormat="1" ht="13" x14ac:dyDescent="0.15">
      <c r="A24" s="64">
        <v>8274</v>
      </c>
      <c r="B24" s="65" t="s">
        <v>36</v>
      </c>
      <c r="C24" s="65" t="s">
        <v>37</v>
      </c>
      <c r="D24" s="65" t="s">
        <v>38</v>
      </c>
      <c r="E24" s="65" t="s">
        <v>39</v>
      </c>
      <c r="F24" s="65" t="s">
        <v>114</v>
      </c>
      <c r="G24" s="64">
        <v>18</v>
      </c>
      <c r="H24" s="65" t="s">
        <v>11</v>
      </c>
      <c r="L24" s="65" t="s">
        <v>87</v>
      </c>
      <c r="M24" s="65" t="s">
        <v>88</v>
      </c>
      <c r="S24" s="65" t="s">
        <v>89</v>
      </c>
      <c r="T24" s="65" t="s">
        <v>115</v>
      </c>
    </row>
    <row r="25" spans="1:20" s="65" customFormat="1" ht="13" x14ac:dyDescent="0.15">
      <c r="A25" s="64">
        <v>8273</v>
      </c>
      <c r="B25" s="65" t="s">
        <v>36</v>
      </c>
      <c r="C25" s="65" t="s">
        <v>37</v>
      </c>
      <c r="D25" s="65" t="s">
        <v>38</v>
      </c>
      <c r="E25" s="65" t="s">
        <v>39</v>
      </c>
      <c r="F25" s="65" t="s">
        <v>116</v>
      </c>
      <c r="G25" s="64">
        <v>10</v>
      </c>
      <c r="H25" s="65" t="s">
        <v>11</v>
      </c>
      <c r="L25" s="65" t="s">
        <v>117</v>
      </c>
      <c r="S25" s="65" t="s">
        <v>118</v>
      </c>
      <c r="T25" s="65" t="s">
        <v>119</v>
      </c>
    </row>
    <row r="26" spans="1:20" s="65" customFormat="1" ht="13" x14ac:dyDescent="0.15">
      <c r="A26" s="64">
        <v>8272</v>
      </c>
      <c r="B26" s="65" t="s">
        <v>36</v>
      </c>
      <c r="C26" s="65" t="s">
        <v>37</v>
      </c>
      <c r="D26" s="65" t="s">
        <v>38</v>
      </c>
      <c r="E26" s="65" t="s">
        <v>47</v>
      </c>
      <c r="F26" s="65" t="s">
        <v>100</v>
      </c>
      <c r="G26" s="64">
        <v>6</v>
      </c>
      <c r="H26" s="65" t="s">
        <v>21</v>
      </c>
      <c r="S26" s="65" t="s">
        <v>120</v>
      </c>
      <c r="T26" s="65" t="s">
        <v>121</v>
      </c>
    </row>
    <row r="27" spans="1:20" s="65" customFormat="1" ht="13" x14ac:dyDescent="0.15">
      <c r="A27" s="64">
        <v>8271</v>
      </c>
      <c r="B27" s="65" t="s">
        <v>36</v>
      </c>
      <c r="C27" s="65" t="s">
        <v>37</v>
      </c>
      <c r="D27" s="65" t="s">
        <v>122</v>
      </c>
      <c r="E27" s="65" t="s">
        <v>47</v>
      </c>
      <c r="F27" s="65" t="s">
        <v>123</v>
      </c>
      <c r="G27" s="64">
        <v>1</v>
      </c>
      <c r="H27" s="65" t="s">
        <v>8</v>
      </c>
      <c r="I27" s="65" t="s">
        <v>76</v>
      </c>
      <c r="S27" s="65" t="s">
        <v>77</v>
      </c>
      <c r="T27" s="65" t="s">
        <v>124</v>
      </c>
    </row>
    <row r="28" spans="1:20" s="65" customFormat="1" ht="13" x14ac:dyDescent="0.15">
      <c r="A28" s="64">
        <v>8270</v>
      </c>
      <c r="B28" s="65" t="s">
        <v>36</v>
      </c>
      <c r="C28" s="65" t="s">
        <v>37</v>
      </c>
      <c r="D28" s="65" t="s">
        <v>122</v>
      </c>
      <c r="E28" s="65" t="s">
        <v>47</v>
      </c>
      <c r="F28" s="65" t="s">
        <v>125</v>
      </c>
      <c r="G28" s="64">
        <v>1</v>
      </c>
      <c r="H28" s="65" t="s">
        <v>21</v>
      </c>
      <c r="S28" s="65" t="s">
        <v>120</v>
      </c>
      <c r="T28" s="65" t="s">
        <v>121</v>
      </c>
    </row>
    <row r="29" spans="1:20" s="65" customFormat="1" ht="13" x14ac:dyDescent="0.15">
      <c r="A29" s="64">
        <v>8269</v>
      </c>
      <c r="B29" s="65" t="s">
        <v>36</v>
      </c>
      <c r="C29" s="65" t="s">
        <v>37</v>
      </c>
      <c r="D29" s="65" t="s">
        <v>122</v>
      </c>
      <c r="E29" s="65" t="s">
        <v>47</v>
      </c>
      <c r="F29" s="65" t="s">
        <v>126</v>
      </c>
      <c r="G29" s="64">
        <v>2</v>
      </c>
      <c r="H29" s="65" t="s">
        <v>8</v>
      </c>
      <c r="I29" s="65" t="s">
        <v>127</v>
      </c>
      <c r="S29" s="65" t="s">
        <v>128</v>
      </c>
      <c r="T29" s="65" t="s">
        <v>129</v>
      </c>
    </row>
    <row r="30" spans="1:20" s="65" customFormat="1" ht="13" x14ac:dyDescent="0.15">
      <c r="A30" s="64">
        <v>8268</v>
      </c>
      <c r="B30" s="65" t="s">
        <v>36</v>
      </c>
      <c r="C30" s="65" t="s">
        <v>37</v>
      </c>
      <c r="D30" s="65" t="s">
        <v>122</v>
      </c>
      <c r="E30" s="65" t="s">
        <v>47</v>
      </c>
      <c r="F30" s="65" t="s">
        <v>130</v>
      </c>
      <c r="G30" s="64">
        <v>15</v>
      </c>
      <c r="H30" s="65" t="s">
        <v>11</v>
      </c>
      <c r="L30" s="65" t="s">
        <v>87</v>
      </c>
      <c r="M30" s="65" t="s">
        <v>88</v>
      </c>
      <c r="S30" s="65" t="s">
        <v>131</v>
      </c>
      <c r="T30" s="65" t="s">
        <v>132</v>
      </c>
    </row>
    <row r="31" spans="1:20" s="65" customFormat="1" ht="13" x14ac:dyDescent="0.15">
      <c r="A31" s="64">
        <v>8267</v>
      </c>
      <c r="B31" s="65" t="s">
        <v>36</v>
      </c>
      <c r="C31" s="65" t="s">
        <v>37</v>
      </c>
      <c r="D31" s="65" t="s">
        <v>122</v>
      </c>
      <c r="E31" s="65" t="s">
        <v>39</v>
      </c>
      <c r="F31" s="65" t="s">
        <v>133</v>
      </c>
      <c r="G31" s="64">
        <v>19</v>
      </c>
      <c r="H31" s="65" t="s">
        <v>11</v>
      </c>
      <c r="L31" s="65" t="s">
        <v>87</v>
      </c>
      <c r="M31" s="65" t="s">
        <v>134</v>
      </c>
      <c r="S31" s="65" t="s">
        <v>135</v>
      </c>
      <c r="T31" s="65" t="s">
        <v>136</v>
      </c>
    </row>
    <row r="32" spans="1:20" s="65" customFormat="1" ht="13" x14ac:dyDescent="0.15">
      <c r="A32" s="64">
        <v>8266</v>
      </c>
      <c r="B32" s="65" t="s">
        <v>36</v>
      </c>
      <c r="C32" s="65" t="s">
        <v>37</v>
      </c>
      <c r="D32" s="65" t="s">
        <v>122</v>
      </c>
      <c r="E32" s="65" t="s">
        <v>39</v>
      </c>
      <c r="F32" s="65" t="s">
        <v>137</v>
      </c>
      <c r="G32" s="64">
        <v>16</v>
      </c>
      <c r="H32" s="65" t="s">
        <v>13</v>
      </c>
      <c r="N32" s="65" t="s">
        <v>63</v>
      </c>
      <c r="O32" s="65" t="s">
        <v>64</v>
      </c>
      <c r="S32" s="65" t="s">
        <v>98</v>
      </c>
      <c r="T32" s="65" t="s">
        <v>138</v>
      </c>
    </row>
    <row r="33" spans="1:20" s="65" customFormat="1" ht="13" x14ac:dyDescent="0.15">
      <c r="A33" s="64">
        <v>8265</v>
      </c>
      <c r="B33" s="65" t="s">
        <v>36</v>
      </c>
      <c r="C33" s="65" t="s">
        <v>37</v>
      </c>
      <c r="D33" s="65" t="s">
        <v>122</v>
      </c>
      <c r="E33" s="65" t="s">
        <v>39</v>
      </c>
      <c r="F33" s="65" t="s">
        <v>139</v>
      </c>
      <c r="G33" s="64">
        <v>17</v>
      </c>
      <c r="H33" s="65" t="s">
        <v>11</v>
      </c>
      <c r="L33" s="65" t="s">
        <v>87</v>
      </c>
      <c r="M33" s="65" t="s">
        <v>88</v>
      </c>
      <c r="S33" s="65" t="s">
        <v>89</v>
      </c>
      <c r="T33" s="65" t="s">
        <v>140</v>
      </c>
    </row>
    <row r="34" spans="1:20" s="65" customFormat="1" ht="13" x14ac:dyDescent="0.15">
      <c r="A34" s="64">
        <v>8264</v>
      </c>
      <c r="B34" s="65" t="s">
        <v>36</v>
      </c>
      <c r="C34" s="65" t="s">
        <v>37</v>
      </c>
      <c r="D34" s="65" t="s">
        <v>122</v>
      </c>
      <c r="E34" s="65" t="s">
        <v>39</v>
      </c>
      <c r="F34" s="65" t="s">
        <v>141</v>
      </c>
      <c r="G34" s="64">
        <v>12</v>
      </c>
      <c r="H34" s="65" t="s">
        <v>9</v>
      </c>
      <c r="J34" s="65" t="s">
        <v>80</v>
      </c>
      <c r="K34" s="65" t="s">
        <v>105</v>
      </c>
      <c r="S34" s="65" t="s">
        <v>82</v>
      </c>
      <c r="T34" s="65" t="s">
        <v>142</v>
      </c>
    </row>
    <row r="35" spans="1:20" s="65" customFormat="1" ht="13" x14ac:dyDescent="0.15">
      <c r="A35" s="64">
        <v>8263</v>
      </c>
      <c r="B35" s="65" t="s">
        <v>36</v>
      </c>
      <c r="C35" s="65" t="s">
        <v>37</v>
      </c>
      <c r="D35" s="65" t="s">
        <v>122</v>
      </c>
      <c r="E35" s="65" t="s">
        <v>39</v>
      </c>
      <c r="F35" s="65" t="s">
        <v>143</v>
      </c>
      <c r="G35" s="64">
        <v>2</v>
      </c>
      <c r="H35" s="65" t="s">
        <v>17</v>
      </c>
      <c r="R35" s="65" t="s">
        <v>55</v>
      </c>
      <c r="S35" s="65" t="s">
        <v>144</v>
      </c>
      <c r="T35" s="65" t="s">
        <v>145</v>
      </c>
    </row>
    <row r="36" spans="1:20" s="65" customFormat="1" ht="13" x14ac:dyDescent="0.15">
      <c r="A36" s="64">
        <v>8262</v>
      </c>
      <c r="B36" s="65" t="s">
        <v>36</v>
      </c>
      <c r="C36" s="65" t="s">
        <v>37</v>
      </c>
      <c r="D36" s="65" t="s">
        <v>122</v>
      </c>
      <c r="E36" s="65" t="s">
        <v>47</v>
      </c>
      <c r="F36" s="65" t="s">
        <v>146</v>
      </c>
      <c r="G36" s="64">
        <v>6</v>
      </c>
      <c r="H36" s="65" t="s">
        <v>13</v>
      </c>
      <c r="N36" s="65" t="s">
        <v>63</v>
      </c>
      <c r="O36" s="65" t="s">
        <v>64</v>
      </c>
      <c r="S36" s="65" t="s">
        <v>65</v>
      </c>
      <c r="T36" s="65" t="s">
        <v>147</v>
      </c>
    </row>
    <row r="37" spans="1:20" s="65" customFormat="1" ht="13" x14ac:dyDescent="0.15">
      <c r="A37" s="64">
        <v>8261</v>
      </c>
      <c r="B37" s="65" t="s">
        <v>36</v>
      </c>
      <c r="C37" s="65" t="s">
        <v>37</v>
      </c>
      <c r="D37" s="65" t="s">
        <v>122</v>
      </c>
      <c r="E37" s="65" t="s">
        <v>39</v>
      </c>
      <c r="F37" s="65" t="s">
        <v>148</v>
      </c>
      <c r="G37" s="64">
        <v>5</v>
      </c>
      <c r="H37" s="65" t="s">
        <v>9</v>
      </c>
      <c r="J37" s="65" t="s">
        <v>80</v>
      </c>
      <c r="K37" s="65" t="s">
        <v>92</v>
      </c>
      <c r="S37" s="65" t="s">
        <v>82</v>
      </c>
      <c r="T37" s="65" t="s">
        <v>149</v>
      </c>
    </row>
    <row r="38" spans="1:20" s="65" customFormat="1" ht="13" x14ac:dyDescent="0.15">
      <c r="A38" s="64">
        <v>8260</v>
      </c>
      <c r="B38" s="65" t="s">
        <v>36</v>
      </c>
      <c r="C38" s="65" t="s">
        <v>37</v>
      </c>
      <c r="D38" s="65" t="s">
        <v>122</v>
      </c>
      <c r="E38" s="65" t="s">
        <v>39</v>
      </c>
      <c r="F38" s="65" t="s">
        <v>126</v>
      </c>
      <c r="G38" s="64">
        <v>2</v>
      </c>
      <c r="H38" s="65" t="s">
        <v>9</v>
      </c>
      <c r="J38" s="65" t="s">
        <v>80</v>
      </c>
      <c r="K38" s="65" t="s">
        <v>150</v>
      </c>
      <c r="S38" s="65" t="s">
        <v>82</v>
      </c>
      <c r="T38" s="65" t="s">
        <v>151</v>
      </c>
    </row>
    <row r="39" spans="1:20" s="65" customFormat="1" ht="13" x14ac:dyDescent="0.15">
      <c r="A39" s="64">
        <v>8259</v>
      </c>
      <c r="B39" s="65" t="s">
        <v>36</v>
      </c>
      <c r="C39" s="65" t="s">
        <v>37</v>
      </c>
      <c r="D39" s="65" t="s">
        <v>122</v>
      </c>
      <c r="E39" s="65" t="s">
        <v>47</v>
      </c>
      <c r="F39" s="65" t="s">
        <v>152</v>
      </c>
      <c r="G39" s="64">
        <v>2</v>
      </c>
      <c r="H39" s="65" t="s">
        <v>9</v>
      </c>
      <c r="J39" s="65" t="s">
        <v>80</v>
      </c>
      <c r="K39" s="65" t="s">
        <v>105</v>
      </c>
      <c r="S39" s="65" t="s">
        <v>82</v>
      </c>
      <c r="T39" s="65" t="s">
        <v>153</v>
      </c>
    </row>
    <row r="40" spans="1:20" s="65" customFormat="1" ht="13" x14ac:dyDescent="0.15">
      <c r="A40" s="64">
        <v>8258</v>
      </c>
      <c r="B40" s="65" t="s">
        <v>36</v>
      </c>
      <c r="C40" s="65" t="s">
        <v>37</v>
      </c>
      <c r="D40" s="65" t="s">
        <v>122</v>
      </c>
      <c r="E40" s="65" t="s">
        <v>47</v>
      </c>
      <c r="F40" s="65" t="s">
        <v>154</v>
      </c>
      <c r="G40" s="64">
        <v>7</v>
      </c>
      <c r="H40" s="65" t="s">
        <v>9</v>
      </c>
      <c r="J40" s="65" t="s">
        <v>80</v>
      </c>
      <c r="K40" s="65" t="s">
        <v>108</v>
      </c>
      <c r="S40" s="65" t="s">
        <v>82</v>
      </c>
      <c r="T40" s="65" t="s">
        <v>155</v>
      </c>
    </row>
    <row r="41" spans="1:20" s="65" customFormat="1" ht="13" x14ac:dyDescent="0.15">
      <c r="A41" s="64">
        <v>8257</v>
      </c>
      <c r="B41" s="65" t="s">
        <v>36</v>
      </c>
      <c r="C41" s="65" t="s">
        <v>37</v>
      </c>
      <c r="D41" s="65" t="s">
        <v>122</v>
      </c>
      <c r="E41" s="65" t="s">
        <v>39</v>
      </c>
      <c r="F41" s="65" t="s">
        <v>156</v>
      </c>
      <c r="G41" s="64">
        <v>2</v>
      </c>
      <c r="H41" s="65" t="s">
        <v>9</v>
      </c>
      <c r="J41" s="65" t="s">
        <v>80</v>
      </c>
      <c r="K41" s="65" t="s">
        <v>108</v>
      </c>
      <c r="S41" s="65" t="s">
        <v>82</v>
      </c>
      <c r="T41" s="65" t="s">
        <v>157</v>
      </c>
    </row>
    <row r="42" spans="1:20" s="65" customFormat="1" ht="13" x14ac:dyDescent="0.15">
      <c r="A42" s="64">
        <v>8256</v>
      </c>
      <c r="B42" s="65" t="s">
        <v>36</v>
      </c>
      <c r="C42" s="65" t="s">
        <v>37</v>
      </c>
      <c r="D42" s="65" t="s">
        <v>38</v>
      </c>
      <c r="E42" s="65" t="s">
        <v>39</v>
      </c>
      <c r="F42" s="65" t="s">
        <v>158</v>
      </c>
      <c r="G42" s="64">
        <v>9</v>
      </c>
      <c r="H42" s="65" t="s">
        <v>13</v>
      </c>
      <c r="N42" s="65" t="s">
        <v>101</v>
      </c>
      <c r="S42" s="65" t="s">
        <v>102</v>
      </c>
      <c r="T42" s="65" t="s">
        <v>159</v>
      </c>
    </row>
    <row r="43" spans="1:20" s="65" customFormat="1" ht="13" x14ac:dyDescent="0.15">
      <c r="A43" s="64">
        <v>8255</v>
      </c>
      <c r="B43" s="65" t="s">
        <v>36</v>
      </c>
      <c r="C43" s="65" t="s">
        <v>37</v>
      </c>
      <c r="D43" s="65" t="s">
        <v>38</v>
      </c>
      <c r="E43" s="65" t="s">
        <v>39</v>
      </c>
      <c r="F43" s="65" t="s">
        <v>160</v>
      </c>
      <c r="G43" s="64">
        <v>8</v>
      </c>
      <c r="H43" s="65" t="s">
        <v>13</v>
      </c>
      <c r="N43" s="65" t="s">
        <v>101</v>
      </c>
      <c r="S43" s="65" t="s">
        <v>102</v>
      </c>
      <c r="T43" s="65" t="s">
        <v>161</v>
      </c>
    </row>
    <row r="44" spans="1:20" s="65" customFormat="1" ht="13" x14ac:dyDescent="0.15">
      <c r="A44" s="64">
        <v>8252</v>
      </c>
      <c r="B44" s="65" t="s">
        <v>36</v>
      </c>
      <c r="C44" s="65" t="s">
        <v>37</v>
      </c>
      <c r="D44" s="65" t="s">
        <v>38</v>
      </c>
      <c r="E44" s="65" t="s">
        <v>47</v>
      </c>
      <c r="F44" s="65" t="s">
        <v>162</v>
      </c>
      <c r="G44" s="64">
        <v>2</v>
      </c>
      <c r="H44" s="65" t="s">
        <v>13</v>
      </c>
      <c r="N44" s="65" t="s">
        <v>101</v>
      </c>
      <c r="S44" s="65" t="s">
        <v>102</v>
      </c>
      <c r="T44" s="65" t="s">
        <v>163</v>
      </c>
    </row>
    <row r="45" spans="1:20" s="65" customFormat="1" ht="13" x14ac:dyDescent="0.15">
      <c r="A45" s="64">
        <v>8251</v>
      </c>
      <c r="B45" s="65" t="s">
        <v>36</v>
      </c>
      <c r="C45" s="65" t="s">
        <v>37</v>
      </c>
      <c r="D45" s="65" t="s">
        <v>122</v>
      </c>
      <c r="E45" s="65" t="s">
        <v>47</v>
      </c>
      <c r="F45" s="65" t="s">
        <v>164</v>
      </c>
      <c r="G45" s="64">
        <v>12</v>
      </c>
      <c r="H45" s="65" t="s">
        <v>16</v>
      </c>
      <c r="Q45" s="65" t="s">
        <v>68</v>
      </c>
      <c r="S45" s="65" t="s">
        <v>165</v>
      </c>
      <c r="T45" s="65" t="s">
        <v>166</v>
      </c>
    </row>
    <row r="46" spans="1:20" s="65" customFormat="1" ht="13" x14ac:dyDescent="0.15">
      <c r="A46" s="64">
        <v>8250</v>
      </c>
      <c r="B46" s="65" t="s">
        <v>36</v>
      </c>
      <c r="C46" s="65" t="s">
        <v>37</v>
      </c>
      <c r="D46" s="65" t="s">
        <v>38</v>
      </c>
      <c r="E46" s="65" t="s">
        <v>39</v>
      </c>
      <c r="F46" s="65" t="s">
        <v>167</v>
      </c>
      <c r="G46" s="64">
        <v>3</v>
      </c>
      <c r="H46" s="65" t="s">
        <v>13</v>
      </c>
      <c r="N46" s="65" t="s">
        <v>101</v>
      </c>
      <c r="S46" s="65" t="s">
        <v>102</v>
      </c>
      <c r="T46" s="65" t="s">
        <v>168</v>
      </c>
    </row>
    <row r="47" spans="1:20" s="65" customFormat="1" ht="13" x14ac:dyDescent="0.15">
      <c r="A47" s="64">
        <v>7788</v>
      </c>
      <c r="B47" s="65" t="s">
        <v>169</v>
      </c>
      <c r="C47" s="65" t="s">
        <v>37</v>
      </c>
      <c r="D47" s="65" t="s">
        <v>122</v>
      </c>
      <c r="E47" s="65" t="s">
        <v>47</v>
      </c>
      <c r="F47" s="65" t="s">
        <v>170</v>
      </c>
      <c r="G47" s="64">
        <v>8</v>
      </c>
      <c r="H47" s="65" t="s">
        <v>9</v>
      </c>
      <c r="J47" s="65" t="s">
        <v>80</v>
      </c>
      <c r="K47" s="65" t="s">
        <v>92</v>
      </c>
      <c r="S47" s="65" t="s">
        <v>82</v>
      </c>
      <c r="T47" s="65" t="s">
        <v>149</v>
      </c>
    </row>
    <row r="48" spans="1:20" s="65" customFormat="1" ht="13" x14ac:dyDescent="0.15">
      <c r="A48" s="64">
        <v>7785</v>
      </c>
      <c r="B48" s="65" t="s">
        <v>169</v>
      </c>
      <c r="C48" s="65" t="s">
        <v>37</v>
      </c>
      <c r="D48" s="65" t="s">
        <v>122</v>
      </c>
      <c r="E48" s="65" t="s">
        <v>47</v>
      </c>
      <c r="F48" s="65" t="s">
        <v>164</v>
      </c>
      <c r="G48" s="64">
        <v>12</v>
      </c>
      <c r="H48" s="65" t="s">
        <v>16</v>
      </c>
      <c r="Q48" s="65" t="s">
        <v>68</v>
      </c>
      <c r="S48" s="65" t="s">
        <v>165</v>
      </c>
      <c r="T48" s="65" t="s">
        <v>171</v>
      </c>
    </row>
    <row r="49" spans="1:20" s="65" customFormat="1" ht="13" x14ac:dyDescent="0.15">
      <c r="A49" s="64">
        <v>7784</v>
      </c>
      <c r="B49" s="65" t="s">
        <v>169</v>
      </c>
      <c r="C49" s="65" t="s">
        <v>37</v>
      </c>
      <c r="D49" s="65" t="s">
        <v>38</v>
      </c>
      <c r="E49" s="65" t="s">
        <v>39</v>
      </c>
      <c r="F49" s="65" t="s">
        <v>167</v>
      </c>
      <c r="G49" s="64">
        <v>3</v>
      </c>
      <c r="H49" s="65" t="s">
        <v>13</v>
      </c>
      <c r="N49" s="65" t="s">
        <v>101</v>
      </c>
      <c r="S49" s="65" t="s">
        <v>102</v>
      </c>
      <c r="T49" s="65" t="s">
        <v>172</v>
      </c>
    </row>
    <row r="50" spans="1:20" s="65" customFormat="1" ht="13" x14ac:dyDescent="0.15">
      <c r="A50" s="64">
        <v>7779</v>
      </c>
      <c r="B50" s="65" t="s">
        <v>169</v>
      </c>
      <c r="C50" s="65" t="s">
        <v>37</v>
      </c>
      <c r="D50" s="65" t="s">
        <v>122</v>
      </c>
      <c r="E50" s="65" t="s">
        <v>39</v>
      </c>
      <c r="F50" s="65" t="s">
        <v>173</v>
      </c>
      <c r="G50" s="64">
        <v>4</v>
      </c>
      <c r="H50" s="65" t="s">
        <v>13</v>
      </c>
      <c r="N50" s="65" t="s">
        <v>101</v>
      </c>
      <c r="S50" s="65" t="s">
        <v>102</v>
      </c>
      <c r="T50" s="65" t="s">
        <v>174</v>
      </c>
    </row>
    <row r="51" spans="1:20" s="65" customFormat="1" ht="13" x14ac:dyDescent="0.15">
      <c r="A51" s="64">
        <v>7776</v>
      </c>
      <c r="B51" s="65" t="s">
        <v>169</v>
      </c>
      <c r="C51" s="65" t="s">
        <v>37</v>
      </c>
      <c r="D51" s="65" t="s">
        <v>122</v>
      </c>
      <c r="E51" s="65" t="s">
        <v>47</v>
      </c>
      <c r="F51" s="65" t="s">
        <v>175</v>
      </c>
      <c r="G51" s="64">
        <v>8</v>
      </c>
      <c r="H51" s="65" t="s">
        <v>13</v>
      </c>
      <c r="N51" s="65" t="s">
        <v>101</v>
      </c>
      <c r="S51" s="65" t="s">
        <v>102</v>
      </c>
      <c r="T51" s="65" t="s">
        <v>174</v>
      </c>
    </row>
    <row r="52" spans="1:20" s="65" customFormat="1" ht="13" x14ac:dyDescent="0.15">
      <c r="A52" s="64">
        <v>7772</v>
      </c>
      <c r="B52" s="65" t="s">
        <v>169</v>
      </c>
      <c r="C52" s="65" t="s">
        <v>37</v>
      </c>
      <c r="D52" s="65" t="s">
        <v>122</v>
      </c>
      <c r="E52" s="65" t="s">
        <v>47</v>
      </c>
      <c r="F52" s="65" t="s">
        <v>123</v>
      </c>
      <c r="G52" s="64">
        <v>1</v>
      </c>
      <c r="H52" s="65" t="s">
        <v>11</v>
      </c>
      <c r="L52" s="65" t="s">
        <v>87</v>
      </c>
      <c r="M52" s="65" t="s">
        <v>88</v>
      </c>
      <c r="S52" s="65" t="s">
        <v>89</v>
      </c>
      <c r="T52" s="65" t="s">
        <v>176</v>
      </c>
    </row>
    <row r="53" spans="1:20" s="65" customFormat="1" ht="13" x14ac:dyDescent="0.15">
      <c r="A53" s="64">
        <v>7771</v>
      </c>
      <c r="B53" s="65" t="s">
        <v>169</v>
      </c>
      <c r="C53" s="65" t="s">
        <v>37</v>
      </c>
      <c r="D53" s="65" t="s">
        <v>122</v>
      </c>
      <c r="E53" s="65" t="s">
        <v>47</v>
      </c>
      <c r="F53" s="65" t="s">
        <v>177</v>
      </c>
      <c r="G53" s="64">
        <v>6</v>
      </c>
      <c r="H53" s="65" t="s">
        <v>15</v>
      </c>
      <c r="P53" s="65" t="s">
        <v>178</v>
      </c>
      <c r="S53" s="65" t="s">
        <v>179</v>
      </c>
      <c r="T53" s="65" t="s">
        <v>180</v>
      </c>
    </row>
    <row r="54" spans="1:20" s="65" customFormat="1" ht="13" x14ac:dyDescent="0.15">
      <c r="A54" s="64">
        <v>7769</v>
      </c>
      <c r="B54" s="65" t="s">
        <v>169</v>
      </c>
      <c r="C54" s="65" t="s">
        <v>37</v>
      </c>
      <c r="D54" s="65" t="s">
        <v>122</v>
      </c>
      <c r="E54" s="65" t="s">
        <v>47</v>
      </c>
      <c r="F54" s="65" t="s">
        <v>181</v>
      </c>
      <c r="G54" s="64">
        <v>3</v>
      </c>
      <c r="H54" s="65" t="s">
        <v>9</v>
      </c>
      <c r="J54" s="65" t="s">
        <v>80</v>
      </c>
      <c r="K54" s="65" t="s">
        <v>108</v>
      </c>
      <c r="S54" s="65" t="s">
        <v>82</v>
      </c>
      <c r="T54" s="65" t="s">
        <v>182</v>
      </c>
    </row>
    <row r="55" spans="1:20" s="65" customFormat="1" ht="13" x14ac:dyDescent="0.15">
      <c r="A55" s="64">
        <v>7768</v>
      </c>
      <c r="B55" s="65" t="s">
        <v>169</v>
      </c>
      <c r="C55" s="65" t="s">
        <v>37</v>
      </c>
      <c r="D55" s="65" t="s">
        <v>38</v>
      </c>
      <c r="E55" s="65" t="s">
        <v>47</v>
      </c>
      <c r="F55" s="65" t="s">
        <v>183</v>
      </c>
      <c r="G55" s="64">
        <v>2</v>
      </c>
      <c r="H55" s="65" t="s">
        <v>9</v>
      </c>
      <c r="J55" s="65" t="s">
        <v>80</v>
      </c>
      <c r="K55" s="65" t="s">
        <v>92</v>
      </c>
      <c r="S55" s="65" t="s">
        <v>82</v>
      </c>
      <c r="T55" s="65" t="s">
        <v>184</v>
      </c>
    </row>
    <row r="56" spans="1:20" s="65" customFormat="1" ht="13" x14ac:dyDescent="0.15">
      <c r="A56" s="64">
        <v>7767</v>
      </c>
      <c r="B56" s="65" t="s">
        <v>169</v>
      </c>
      <c r="C56" s="65" t="s">
        <v>37</v>
      </c>
      <c r="D56" s="65" t="s">
        <v>122</v>
      </c>
      <c r="E56" s="65" t="s">
        <v>47</v>
      </c>
      <c r="F56" s="65" t="s">
        <v>185</v>
      </c>
      <c r="G56" s="64">
        <v>18</v>
      </c>
      <c r="H56" s="65" t="s">
        <v>11</v>
      </c>
      <c r="L56" s="65" t="s">
        <v>87</v>
      </c>
      <c r="M56" s="65" t="s">
        <v>134</v>
      </c>
      <c r="S56" s="65" t="s">
        <v>186</v>
      </c>
      <c r="T56" s="65" t="s">
        <v>187</v>
      </c>
    </row>
    <row r="57" spans="1:20" s="65" customFormat="1" ht="13" x14ac:dyDescent="0.15">
      <c r="A57" s="64">
        <v>7766</v>
      </c>
      <c r="B57" s="65" t="s">
        <v>169</v>
      </c>
      <c r="C57" s="65" t="s">
        <v>37</v>
      </c>
      <c r="D57" s="65" t="s">
        <v>38</v>
      </c>
      <c r="E57" s="65" t="s">
        <v>47</v>
      </c>
      <c r="F57" s="65" t="s">
        <v>188</v>
      </c>
      <c r="G57" s="64">
        <v>14</v>
      </c>
      <c r="H57" s="65" t="s">
        <v>9</v>
      </c>
      <c r="J57" s="65" t="s">
        <v>72</v>
      </c>
      <c r="S57" s="65" t="s">
        <v>189</v>
      </c>
      <c r="T57" s="65" t="s">
        <v>190</v>
      </c>
    </row>
    <row r="58" spans="1:20" s="65" customFormat="1" ht="13" x14ac:dyDescent="0.15">
      <c r="A58" s="64">
        <v>7765</v>
      </c>
      <c r="B58" s="65" t="s">
        <v>169</v>
      </c>
      <c r="C58" s="65" t="s">
        <v>37</v>
      </c>
      <c r="D58" s="65" t="s">
        <v>38</v>
      </c>
      <c r="E58" s="65" t="s">
        <v>39</v>
      </c>
      <c r="F58" s="65" t="s">
        <v>191</v>
      </c>
      <c r="G58" s="64">
        <v>2</v>
      </c>
      <c r="H58" s="65" t="s">
        <v>11</v>
      </c>
      <c r="L58" s="65" t="s">
        <v>117</v>
      </c>
      <c r="S58" s="65" t="s">
        <v>118</v>
      </c>
      <c r="T58" s="65" t="s">
        <v>192</v>
      </c>
    </row>
    <row r="59" spans="1:20" s="65" customFormat="1" ht="13" x14ac:dyDescent="0.15">
      <c r="A59" s="64">
        <v>7764</v>
      </c>
      <c r="B59" s="65" t="s">
        <v>169</v>
      </c>
      <c r="C59" s="65" t="s">
        <v>37</v>
      </c>
      <c r="D59" s="65" t="s">
        <v>38</v>
      </c>
      <c r="E59" s="65" t="s">
        <v>39</v>
      </c>
      <c r="F59" s="65" t="s">
        <v>193</v>
      </c>
      <c r="G59" s="64">
        <v>13</v>
      </c>
      <c r="H59" s="65" t="s">
        <v>13</v>
      </c>
      <c r="N59" s="65" t="s">
        <v>63</v>
      </c>
      <c r="O59" s="65" t="s">
        <v>194</v>
      </c>
      <c r="S59" s="65" t="s">
        <v>98</v>
      </c>
      <c r="T59" s="65" t="s">
        <v>195</v>
      </c>
    </row>
    <row r="60" spans="1:20" s="65" customFormat="1" ht="13" x14ac:dyDescent="0.15">
      <c r="A60" s="64">
        <v>7763</v>
      </c>
      <c r="B60" s="65" t="s">
        <v>169</v>
      </c>
      <c r="C60" s="65" t="s">
        <v>37</v>
      </c>
      <c r="D60" s="65" t="s">
        <v>122</v>
      </c>
      <c r="E60" s="65" t="s">
        <v>39</v>
      </c>
      <c r="F60" s="65" t="s">
        <v>196</v>
      </c>
      <c r="G60" s="64">
        <v>20</v>
      </c>
      <c r="H60" s="65" t="s">
        <v>9</v>
      </c>
      <c r="J60" s="65" t="s">
        <v>80</v>
      </c>
      <c r="K60" s="65" t="s">
        <v>108</v>
      </c>
      <c r="S60" s="65" t="s">
        <v>82</v>
      </c>
      <c r="T60" s="65" t="s">
        <v>182</v>
      </c>
    </row>
    <row r="61" spans="1:20" s="65" customFormat="1" ht="13" x14ac:dyDescent="0.15">
      <c r="A61" s="64">
        <v>7762</v>
      </c>
      <c r="B61" s="65" t="s">
        <v>169</v>
      </c>
      <c r="C61" s="65" t="s">
        <v>37</v>
      </c>
      <c r="D61" s="65" t="s">
        <v>38</v>
      </c>
      <c r="E61" s="65" t="s">
        <v>47</v>
      </c>
      <c r="F61" s="65" t="s">
        <v>197</v>
      </c>
      <c r="G61" s="64">
        <v>13</v>
      </c>
      <c r="H61" s="65" t="s">
        <v>9</v>
      </c>
      <c r="J61" s="65" t="s">
        <v>72</v>
      </c>
      <c r="S61" s="65" t="s">
        <v>198</v>
      </c>
      <c r="T61" s="65" t="s">
        <v>199</v>
      </c>
    </row>
    <row r="62" spans="1:20" s="65" customFormat="1" ht="13" x14ac:dyDescent="0.15">
      <c r="A62" s="64">
        <v>7761</v>
      </c>
      <c r="B62" s="65" t="s">
        <v>169</v>
      </c>
      <c r="C62" s="65" t="s">
        <v>37</v>
      </c>
      <c r="D62" s="65" t="s">
        <v>38</v>
      </c>
      <c r="E62" s="65" t="s">
        <v>39</v>
      </c>
      <c r="F62" s="65" t="s">
        <v>200</v>
      </c>
      <c r="G62" s="64">
        <v>9</v>
      </c>
      <c r="H62" s="65" t="s">
        <v>13</v>
      </c>
      <c r="N62" s="65" t="s">
        <v>201</v>
      </c>
      <c r="S62" s="65" t="s">
        <v>202</v>
      </c>
      <c r="T62" s="65" t="s">
        <v>203</v>
      </c>
    </row>
    <row r="63" spans="1:20" s="65" customFormat="1" ht="13" x14ac:dyDescent="0.15">
      <c r="A63" s="64">
        <v>7760</v>
      </c>
      <c r="B63" s="65" t="s">
        <v>169</v>
      </c>
      <c r="C63" s="65" t="s">
        <v>37</v>
      </c>
      <c r="D63" s="65" t="s">
        <v>122</v>
      </c>
      <c r="E63" s="65" t="s">
        <v>39</v>
      </c>
      <c r="F63" s="65" t="s">
        <v>191</v>
      </c>
      <c r="G63" s="64">
        <v>2</v>
      </c>
      <c r="H63" s="65" t="s">
        <v>9</v>
      </c>
      <c r="J63" s="65" t="s">
        <v>80</v>
      </c>
      <c r="K63" s="65" t="s">
        <v>108</v>
      </c>
      <c r="S63" s="65" t="s">
        <v>82</v>
      </c>
      <c r="T63" s="65" t="s">
        <v>204</v>
      </c>
    </row>
    <row r="64" spans="1:20" s="65" customFormat="1" ht="13" x14ac:dyDescent="0.15">
      <c r="A64" s="64">
        <v>7759</v>
      </c>
      <c r="B64" s="65" t="s">
        <v>169</v>
      </c>
      <c r="C64" s="65" t="s">
        <v>37</v>
      </c>
      <c r="D64" s="65" t="s">
        <v>38</v>
      </c>
      <c r="E64" s="65" t="s">
        <v>47</v>
      </c>
      <c r="F64" s="65" t="s">
        <v>205</v>
      </c>
      <c r="G64" s="64">
        <v>19</v>
      </c>
      <c r="H64" s="65" t="s">
        <v>9</v>
      </c>
      <c r="J64" s="65" t="s">
        <v>80</v>
      </c>
      <c r="K64" s="65" t="s">
        <v>92</v>
      </c>
      <c r="S64" s="65" t="s">
        <v>82</v>
      </c>
      <c r="T64" s="65" t="s">
        <v>206</v>
      </c>
    </row>
    <row r="65" spans="1:20" s="65" customFormat="1" ht="13" x14ac:dyDescent="0.15">
      <c r="A65" s="64">
        <v>7758</v>
      </c>
      <c r="B65" s="65" t="s">
        <v>169</v>
      </c>
      <c r="C65" s="65" t="s">
        <v>37</v>
      </c>
      <c r="D65" s="65" t="s">
        <v>122</v>
      </c>
      <c r="E65" s="65" t="s">
        <v>47</v>
      </c>
      <c r="F65" s="65" t="s">
        <v>207</v>
      </c>
      <c r="G65" s="64">
        <v>1</v>
      </c>
      <c r="H65" s="65" t="s">
        <v>9</v>
      </c>
      <c r="J65" s="65" t="s">
        <v>80</v>
      </c>
      <c r="K65" s="65" t="s">
        <v>92</v>
      </c>
      <c r="S65" s="65" t="s">
        <v>82</v>
      </c>
      <c r="T65" s="65" t="s">
        <v>206</v>
      </c>
    </row>
    <row r="66" spans="1:20" s="65" customFormat="1" ht="13" x14ac:dyDescent="0.15">
      <c r="A66" s="64">
        <v>7757</v>
      </c>
      <c r="B66" s="65" t="s">
        <v>169</v>
      </c>
      <c r="C66" s="65" t="s">
        <v>37</v>
      </c>
      <c r="D66" s="65" t="s">
        <v>122</v>
      </c>
      <c r="E66" s="65" t="s">
        <v>47</v>
      </c>
      <c r="F66" s="65" t="s">
        <v>208</v>
      </c>
      <c r="G66" s="64">
        <v>5</v>
      </c>
      <c r="H66" s="65" t="s">
        <v>13</v>
      </c>
      <c r="N66" s="65" t="s">
        <v>201</v>
      </c>
      <c r="S66" s="65" t="s">
        <v>202</v>
      </c>
      <c r="T66" s="65" t="s">
        <v>203</v>
      </c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4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2021-09-21T06:32:23Z</dcterms:created>
  <dcterms:modified xsi:type="dcterms:W3CDTF">2021-09-21T06:32:23Z</dcterms:modified>
</cp:coreProperties>
</file>