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PAPP CENSUS/2020 PAPP Census/"/>
    </mc:Choice>
  </mc:AlternateContent>
  <xr:revisionPtr revIDLastSave="0" documentId="13_ncr:1_{854C92A4-AEAC-1749-B6F8-E74EE4C78C6B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<sst xmlns="http://schemas.openxmlformats.org/spreadsheetml/2006/main" count="155" uniqueCount="38">
  <si>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</si>
  <si>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</si>
  <si>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</si>
  <si>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</si>
  <si>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</si>
  <si>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</si>
  <si>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</si>
  <si>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</si>
  <si>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</si>
  <si>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</si>
  <si>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</si>
  <si>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</si>
  <si>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</si>
  <si>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</si>
  <si>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</si>
  <si>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</si>
  <si>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</si>
  <si>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</si>
  <si>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</si>
  <si>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</si>
  <si>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</si>
  <si>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</si>
  <si>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</si>
  <si>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</si>
  <si>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</si>
  <si>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</si>
  <si>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</si>
  <si>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</si>
  <si>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</si>
  <si>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</si>
  <si>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</si>
  <si>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</si>
  <si>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</si>
  <si>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</si>
  <si>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</si>
  <si>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</si>
  <si>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July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</si>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</sst>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7" t="s">
        <v>34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15">
      <c r="A4" s="58" t="s">
        <v>35</v>
      </c>
      <c r="B4" s="58"/>
      <c r="C4" s="58"/>
      <c r="D4" s="58"/>
      <c r="E4" s="58"/>
      <c r="F4" s="58"/>
      <c r="G4" s="58"/>
      <c r="H4" s="58"/>
      <c r="I4" s="58"/>
    </row>
    <row r="5" spans="1:11" ht="36" x14ac:dyDescent="0.15">
      <c r="A5" s="42" t="s">
        <v>25</v>
      </c>
      <c r="B5" s="44" t="s">
        <v>36</v>
      </c>
      <c r="C5" s="43" t="s">
        <v>26</v>
      </c>
      <c r="D5" s="46">
        <v>2020</v>
      </c>
      <c r="E5" s="46"/>
      <c r="F5" s="43" t="s">
        <v>27</v>
      </c>
      <c r="G5" s="46" t="s">
        <v>37</v>
      </c>
      <c r="H5" s="46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7" t="s">
        <v>28</v>
      </c>
      <c r="C7" s="48"/>
      <c r="D7" s="47" t="s">
        <v>29</v>
      </c>
      <c r="E7" s="48"/>
      <c r="F7" s="49" t="s">
        <v>30</v>
      </c>
      <c r="G7" s="49"/>
      <c r="H7" s="37"/>
      <c r="I7" s="35"/>
      <c r="J7" s="35"/>
      <c r="K7" s="35"/>
    </row>
    <row r="8" spans="1:11" x14ac:dyDescent="0.15">
      <c r="A8" s="35"/>
      <c r="B8" s="45">
        <f>SUM(D8:G9)</f>
        <v>0</v>
      </c>
      <c r="C8" s="45"/>
      <c r="D8" s="50">
        <f>COUNTIFS('Data Sheet'!$D:$D,"New")</f>
        <v>0</v>
      </c>
      <c r="E8" s="51"/>
      <c r="F8" s="54">
        <f>COUNTIF('Data Sheet'!$D:$D,"Old")</f>
        <v>0</v>
      </c>
      <c r="G8" s="54"/>
      <c r="H8" s="35"/>
      <c r="I8" s="35"/>
      <c r="J8" s="35"/>
      <c r="K8" s="35"/>
    </row>
    <row r="9" spans="1:11" x14ac:dyDescent="0.15">
      <c r="A9" s="35"/>
      <c r="B9" s="45"/>
      <c r="C9" s="45"/>
      <c r="D9" s="52"/>
      <c r="E9" s="53"/>
      <c r="F9" s="54"/>
      <c r="G9" s="54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49" t="s">
        <v>31</v>
      </c>
      <c r="C11" s="49"/>
      <c r="D11" s="49"/>
      <c r="E11" s="49" t="s">
        <v>32</v>
      </c>
      <c r="F11" s="49"/>
      <c r="G11" s="49"/>
      <c r="H11" s="35"/>
      <c r="I11" s="35"/>
      <c r="J11" s="35"/>
      <c r="K11" s="35"/>
    </row>
    <row r="12" spans="1:11" x14ac:dyDescent="0.15">
      <c r="A12" s="35"/>
      <c r="B12" s="45">
        <f>COUNTIF('Data Sheet'!$E:$E,"Male")</f>
        <v>0</v>
      </c>
      <c r="C12" s="45"/>
      <c r="D12" s="45"/>
      <c r="E12" s="45">
        <f>COUNTIF('Data Sheet'!$E:$E,"Female")</f>
        <v>0</v>
      </c>
      <c r="F12" s="45"/>
      <c r="G12" s="45"/>
      <c r="H12" s="35"/>
      <c r="I12" s="35"/>
      <c r="J12" s="35"/>
      <c r="K12" s="35"/>
    </row>
    <row r="13" spans="1:11" x14ac:dyDescent="0.15">
      <c r="A13" s="35"/>
      <c r="B13" s="45"/>
      <c r="C13" s="45"/>
      <c r="D13" s="45"/>
      <c r="E13" s="45"/>
      <c r="F13" s="45"/>
      <c r="G13" s="45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9" t="s">
        <v>33</v>
      </c>
      <c r="C15" s="59"/>
      <c r="D15" s="59"/>
      <c r="E15" s="59"/>
      <c r="F15" s="59"/>
      <c r="G15" s="59"/>
      <c r="H15" s="35"/>
      <c r="I15" s="35"/>
      <c r="J15" s="35"/>
      <c r="K15" s="35"/>
    </row>
    <row r="16" spans="1:11" ht="36.75" customHeight="1" x14ac:dyDescent="0.15">
      <c r="A16" s="35"/>
      <c r="B16" s="55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6" t="str">
        <f>_xlfn.CONCAT("New Cases: 
",COUNTIFS('Data Sheet'!$H:$H,"I. Congenital Malformations of the Respiratory Tract",'Data Sheet'!$D:$D,"New"))</f>
        <v>New Cases: 
0</v>
      </c>
      <c r="D16" s="56"/>
      <c r="E16" s="55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6" t="str">
        <f>_xlfn.CONCAT("New Cases: 
",COUNTIFS('Data Sheet'!$H:$H,"VI. Non-infectious Disorders of the Respiratory Tract",'Data Sheet'!$D:$D,"New"))</f>
        <v>New Cases: 
0</v>
      </c>
      <c r="G16" s="56"/>
      <c r="H16" s="35"/>
      <c r="I16" s="35"/>
      <c r="J16" s="35"/>
      <c r="K16" s="35"/>
    </row>
    <row r="17" spans="1:11" ht="42.75" customHeight="1" x14ac:dyDescent="0.15">
      <c r="A17" s="35"/>
      <c r="B17" s="55"/>
      <c r="C17" s="56" t="str">
        <f>_xlfn.CONCAT("Old Cases: 
",COUNTIFS('Data Sheet'!$H:$H,"I. Congenital Malformations of the Respiratory Tract",'Data Sheet'!$D:$D,"Old"))</f>
        <v>Old Cases: 
0</v>
      </c>
      <c r="D17" s="56"/>
      <c r="E17" s="55"/>
      <c r="F17" s="56" t="str">
        <f>_xlfn.CONCAT("Old Cases: 
",COUNTIFS('Data Sheet'!$H:$H,"VI. Non-infectious Disorders of the Respiratory Tract",'Data Sheet'!$D:$D,"Old"))</f>
        <v>Old Cases: 
0</v>
      </c>
      <c r="G17" s="56"/>
      <c r="H17" s="35"/>
      <c r="I17" s="35"/>
      <c r="J17" s="35"/>
      <c r="K17" s="35"/>
    </row>
    <row r="18" spans="1:11" ht="42.75" customHeight="1" x14ac:dyDescent="0.15">
      <c r="A18" s="35"/>
      <c r="B18" s="55" t="str">
        <f>_xlfn.CONCAT("II. Respiratory Disorders of the Newborn: 
",COUNTIF('Data Sheet'!$H:$H,"II. Respiratory Disorders of the Newborn"))</f>
        <v>II. Respiratory Disorders of the Newborn: 
0</v>
      </c>
      <c r="C18" s="56" t="str">
        <f>_xlfn.CONCAT("New Cases: 
",COUNTIFS('Data Sheet'!$H:$H,"II. Respiratory Disorders of the Newborn",'Data Sheet'!$D:$D,"New"))</f>
        <v>New Cases: 
0</v>
      </c>
      <c r="D18" s="56"/>
      <c r="E18" s="55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6" t="str">
        <f>_xlfn.CONCAT("New Cases: 
",COUNTIFS('Data Sheet'!$H:$H,"VII. Other Diseases with Prominent Respiratory Component",'Data Sheet'!$D:$D,"New"))</f>
        <v>New Cases: 
0</v>
      </c>
      <c r="G18" s="56"/>
      <c r="H18" s="35"/>
      <c r="I18" s="35"/>
      <c r="J18" s="35"/>
      <c r="K18" s="35"/>
    </row>
    <row r="19" spans="1:11" ht="46.5" customHeight="1" x14ac:dyDescent="0.15">
      <c r="A19" s="35"/>
      <c r="B19" s="55"/>
      <c r="C19" s="56" t="str">
        <f>_xlfn.CONCAT("Old Cases: 
",COUNTIFS('Data Sheet'!$H:$H,"II. Respiratory Disorders of the Newborn",'Data Sheet'!$D:$D,"Old"))</f>
        <v>Old Cases: 
0</v>
      </c>
      <c r="D19" s="56"/>
      <c r="E19" s="55"/>
      <c r="F19" s="56" t="str">
        <f>_xlfn.CONCAT("Old Cases: 
",COUNTIFS('Data Sheet'!$H:$H,"VII. Other Diseases with Prominent Respiratory Component",'Data Sheet'!$D:$D,"Old"))</f>
        <v>Old Cases: 
0</v>
      </c>
      <c r="G19" s="56"/>
      <c r="H19" s="35"/>
      <c r="I19" s="35"/>
      <c r="J19" s="35"/>
      <c r="K19" s="40"/>
    </row>
    <row r="20" spans="1:11" ht="48.75" customHeight="1" x14ac:dyDescent="0.15">
      <c r="A20" s="35"/>
      <c r="B20" s="55" t="str">
        <f>_xlfn.CONCAT("III. Bronchopulmonary Dysplasia: 
",COUNTIF('Data Sheet'!$H:$H,"III. Bronchopulmonary Dysplasia"))</f>
        <v>III. Bronchopulmonary Dysplasia: 
0</v>
      </c>
      <c r="C20" s="56" t="e">
        <f>_xlfn.CONCAT("New Cases: 
",COUNTIFS('[1]Data Sheet'!$H:$H,"III. Bronchopulmonary Dysplasia",'[1]Data Sheet'!$D:$D,"New"))</f>
        <v>#VALUE!</v>
      </c>
      <c r="D20" s="56"/>
      <c r="E20" s="55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6" t="str">
        <f>_xlfn.CONCAT("New Cases: 
",COUNTIFS('Data Sheet'!$H:$H,"VIII. Disorders of the Respiratory Tract due to Trauma",'Data Sheet'!$D:$D,"New"))</f>
        <v>New Cases: 
0</v>
      </c>
      <c r="G20" s="56"/>
      <c r="H20" s="35"/>
      <c r="I20" s="35"/>
      <c r="J20" s="35"/>
      <c r="K20" s="41"/>
    </row>
    <row r="21" spans="1:11" ht="40.5" customHeight="1" x14ac:dyDescent="0.15">
      <c r="A21" s="35"/>
      <c r="B21" s="55"/>
      <c r="C21" s="56" t="e">
        <f>_xlfn.CONCAT("Old Cases: 
",COUNTIFS('[1]Data Sheet'!$H:$H,"III. Bronchopulmonary Dysplasia",'[1]Data Sheet'!$D:$D,"Old"))</f>
        <v>#VALUE!</v>
      </c>
      <c r="D21" s="56"/>
      <c r="E21" s="55"/>
      <c r="F21" s="56" t="str">
        <f>_xlfn.CONCAT("Old Cases: 
",COUNTIFS('Data Sheet'!$H:$H,"VIII. Disorders of the Respiratory Tract due to Trauma",'Data Sheet'!$D:$D,"Old"))</f>
        <v>Old Cases: 
0</v>
      </c>
      <c r="G21" s="56"/>
      <c r="H21" s="35"/>
      <c r="I21" s="35"/>
      <c r="J21" s="35"/>
      <c r="K21" s="41"/>
    </row>
    <row r="22" spans="1:11" ht="38.25" customHeight="1" x14ac:dyDescent="0.15">
      <c r="A22" s="35"/>
      <c r="B22" s="55" t="str">
        <f>_xlfn.CONCAT("IV. Infections of the Respiratory Tract: 
",COUNTIF('Data Sheet'!$H:$H,"IV. Infections of the Respiratory Tract"))</f>
        <v>IV. Infections of the Respiratory Tract: 
0</v>
      </c>
      <c r="C22" s="56" t="str">
        <f>_xlfn.CONCAT("New Cases: 
",COUNTIFS('Data Sheet'!$H:$H,"IV. Infections of the Respiratory Tract",'Data Sheet'!$D:$D,"New"))</f>
        <v>New Cases: 
0</v>
      </c>
      <c r="D22" s="56"/>
      <c r="E22" s="55" t="str">
        <f>_xlfn.CONCAT("IX. Airways Disease: 
",COUNTIF('Data Sheet'!$H:$H,"IX. Airways Disease"))</f>
        <v>IX. Airways Disease: 
0</v>
      </c>
      <c r="F22" s="56" t="str">
        <f>_xlfn.CONCAT("New Cases: 
",COUNTIFS('Data Sheet'!$H:$H,"IX. Airways Disease",'Data Sheet'!$D:$D,"New"))</f>
        <v>New Cases: 
0</v>
      </c>
      <c r="G22" s="56"/>
      <c r="H22" s="35"/>
      <c r="I22" s="35"/>
      <c r="J22" s="35"/>
      <c r="K22" s="41"/>
    </row>
    <row r="23" spans="1:11" ht="51" customHeight="1" x14ac:dyDescent="0.15">
      <c r="A23" s="35"/>
      <c r="B23" s="55"/>
      <c r="C23" s="56" t="str">
        <f>_xlfn.CONCAT("Old Cases: 
",COUNTIFS('Data Sheet'!$H:$H,"IV. Infections of the Respiratory Tract",'Data Sheet'!$D:$D,"Old"))</f>
        <v>Old Cases: 
0</v>
      </c>
      <c r="D23" s="56"/>
      <c r="E23" s="55"/>
      <c r="F23" s="56" t="str">
        <f>_xlfn.CONCAT("Old Cases: 
",COUNTIFS('Data Sheet'!$H:$H,"IX. Airways Disease",'Data Sheet'!$D:$D,"Old"))</f>
        <v>Old Cases: 
0</v>
      </c>
      <c r="G23" s="56"/>
      <c r="H23" s="35"/>
      <c r="I23" s="35"/>
      <c r="J23" s="35"/>
      <c r="K23" s="35"/>
    </row>
    <row r="24" spans="1:11" ht="42" customHeight="1" x14ac:dyDescent="0.15">
      <c r="A24" s="35"/>
      <c r="B24" s="55" t="str">
        <f>_xlfn.CONCAT("V. Pleural Diseases: 
",COUNTIF('Data Sheet'!$H:$H,"V. Pleural Diseases"))</f>
        <v>V. Pleural Diseases: 
0</v>
      </c>
      <c r="C24" s="56" t="str">
        <f>_xlfn.CONCAT("New Cases: 
",COUNTIFS('Data Sheet'!$H:$H,"V. Pleural Diseases",'Data Sheet'!$D:$D,"New"))</f>
        <v>New Cases: 
0</v>
      </c>
      <c r="D24" s="56"/>
      <c r="E24" s="55" t="str">
        <f>_xlfn.CONCAT("X. Others Diseases: 
",COUNTIF('Data Sheet'!$H:$H,"X. Others Diseases"))</f>
        <v>X. Others Diseases: 
0</v>
      </c>
      <c r="F24" s="56" t="str">
        <f>_xlfn.CONCAT("New Cases: 
",COUNTIFS('Data Sheet'!$H:$H,"X. Others Diseases",'Data Sheet'!$D:$D,"New"))</f>
        <v>New Cases: 
0</v>
      </c>
      <c r="G24" s="56"/>
      <c r="H24" s="35"/>
      <c r="I24" s="35"/>
      <c r="J24" s="35"/>
      <c r="K24" s="35"/>
    </row>
    <row r="25" spans="1:11" ht="46.5" customHeight="1" x14ac:dyDescent="0.15">
      <c r="A25" s="35"/>
      <c r="B25" s="55"/>
      <c r="C25" s="56" t="str">
        <f>_xlfn.CONCAT("Old Cases: 
",COUNTIFS('Data Sheet'!$H:$H,"V. Pleural Diseases",'Data Sheet'!$D:$D,"Old"))</f>
        <v>Old Cases: 
0</v>
      </c>
      <c r="D25" s="56"/>
      <c r="E25" s="55"/>
      <c r="F25" s="56" t="str">
        <f>_xlfn.CONCAT("Old Cases: 
",COUNTIFS('Data Sheet'!$H:$H,"X. Others Diseases",'Data Sheet'!$D:$D,"Old"))</f>
        <v>Old Cases: 
0</v>
      </c>
      <c r="G25" s="56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Sheet'!$A:R,18,FALSE),"NA")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2">
      <c r="A2" s="3"/>
      <c r="B2" s="4"/>
      <c r="C2" s="4"/>
      <c r="D2" s="4"/>
      <c r="E2" s="4"/>
      <c r="F2" s="4"/>
      <c r="G2" s="3"/>
      <c r="H2" s="4"/>
      <c r="I2" s="5"/>
      <c r="J2" s="4"/>
      <c r="K2" s="4"/>
      <c r="L2" s="6"/>
      <c r="M2" s="6"/>
      <c r="N2" s="6"/>
      <c r="O2" s="6"/>
      <c r="P2" s="6"/>
      <c r="Q2" s="5"/>
      <c r="R2" s="5"/>
      <c r="S2" s="4"/>
      <c r="T2" s="4"/>
    </row>
    <row r="3" spans="1:20" ht="15.75" customHeight="1" x14ac:dyDescent="0.2">
      <c r="A3" s="3"/>
      <c r="B3" s="4"/>
      <c r="C3" s="4"/>
      <c r="D3" s="4"/>
      <c r="E3" s="4"/>
      <c r="F3" s="4"/>
      <c r="G3" s="3"/>
      <c r="H3" s="4"/>
      <c r="I3" s="5"/>
      <c r="J3" s="6"/>
      <c r="K3" s="6"/>
      <c r="L3" s="6"/>
      <c r="M3" s="6"/>
      <c r="N3" s="6"/>
      <c r="O3" s="6"/>
      <c r="P3" s="6"/>
      <c r="Q3" s="5"/>
      <c r="R3" s="4"/>
      <c r="S3" s="4"/>
      <c r="T3" s="4"/>
    </row>
    <row r="4" spans="1:20" ht="15.75" customHeight="1" x14ac:dyDescent="0.2">
      <c r="A4" s="3"/>
      <c r="B4" s="4"/>
      <c r="C4" s="4"/>
      <c r="D4" s="4"/>
      <c r="E4" s="4"/>
      <c r="F4" s="7"/>
      <c r="G4" s="3"/>
      <c r="H4" s="4"/>
      <c r="I4" s="5"/>
      <c r="J4" s="4"/>
      <c r="K4" s="4"/>
      <c r="L4" s="5"/>
      <c r="M4" s="5"/>
      <c r="N4" s="5"/>
      <c r="O4" s="5"/>
      <c r="P4" s="5"/>
      <c r="Q4" s="5"/>
      <c r="R4" s="5"/>
      <c r="S4" s="4"/>
      <c r="T4" s="4"/>
    </row>
    <row r="5" spans="1:20" ht="15.75" customHeight="1" x14ac:dyDescent="0.2">
      <c r="A5" s="3"/>
      <c r="B5" s="4"/>
      <c r="C5" s="4"/>
      <c r="D5" s="4"/>
      <c r="E5" s="4"/>
      <c r="F5" s="4"/>
      <c r="G5" s="3"/>
      <c r="H5" s="4"/>
      <c r="I5" s="5"/>
      <c r="J5" s="4"/>
      <c r="K5" s="4"/>
      <c r="L5" s="5"/>
      <c r="M5" s="5"/>
      <c r="N5" s="5"/>
      <c r="O5" s="5"/>
      <c r="P5" s="5"/>
      <c r="Q5" s="5"/>
      <c r="R5" s="5"/>
      <c r="S5" s="4"/>
      <c r="T5" s="4"/>
    </row>
    <row r="6" spans="1:20" ht="15.75" customHeight="1" x14ac:dyDescent="0.2">
      <c r="A6" s="3"/>
      <c r="B6" s="4"/>
      <c r="C6" s="4"/>
      <c r="D6" s="4"/>
      <c r="E6" s="4"/>
      <c r="F6" s="7"/>
      <c r="G6" s="3"/>
      <c r="H6" s="4"/>
      <c r="I6" s="5"/>
      <c r="J6" s="4"/>
      <c r="K6" s="4"/>
      <c r="L6" s="5"/>
      <c r="M6" s="5"/>
      <c r="N6" s="5"/>
      <c r="O6" s="5"/>
      <c r="P6" s="5"/>
      <c r="Q6" s="5"/>
      <c r="R6" s="5"/>
      <c r="S6" s="4"/>
      <c r="T6" s="4"/>
    </row>
    <row r="7" spans="1:20" ht="15.75" customHeight="1" x14ac:dyDescent="0.2">
      <c r="A7" s="3"/>
      <c r="B7" s="4"/>
      <c r="C7" s="4"/>
      <c r="D7" s="4"/>
      <c r="E7" s="4"/>
      <c r="F7" s="4"/>
      <c r="G7" s="3"/>
      <c r="H7" s="4"/>
      <c r="I7" s="5"/>
      <c r="J7" s="5"/>
      <c r="K7" s="5"/>
      <c r="L7" s="5"/>
      <c r="M7" s="5"/>
      <c r="N7" s="5"/>
      <c r="O7" s="5"/>
      <c r="P7" s="5"/>
      <c r="Q7" s="60"/>
      <c r="R7" s="61"/>
      <c r="S7" s="4"/>
      <c r="T7" s="4"/>
    </row>
    <row r="8" spans="1:20" ht="15.75" customHeight="1" x14ac:dyDescent="0.2">
      <c r="A8" s="3"/>
      <c r="B8" s="4"/>
      <c r="C8" s="4"/>
      <c r="D8" s="4"/>
      <c r="E8" s="4"/>
      <c r="F8" s="4"/>
      <c r="G8" s="3"/>
      <c r="H8" s="4"/>
      <c r="I8" s="6"/>
      <c r="J8" s="4"/>
      <c r="K8" s="4"/>
      <c r="L8" s="5"/>
      <c r="M8" s="5"/>
      <c r="N8" s="5"/>
      <c r="O8" s="5"/>
      <c r="P8" s="5"/>
      <c r="Q8" s="5"/>
      <c r="R8" s="5"/>
      <c r="S8" s="4"/>
      <c r="T8" s="4"/>
    </row>
    <row r="9" spans="1:20" ht="15.75" customHeight="1" x14ac:dyDescent="0.2">
      <c r="A9" s="3"/>
      <c r="B9" s="4"/>
      <c r="C9" s="4"/>
      <c r="D9" s="4"/>
      <c r="E9" s="4"/>
      <c r="F9" s="4"/>
      <c r="G9" s="3"/>
      <c r="H9" s="4"/>
      <c r="I9" s="6"/>
      <c r="J9" s="4"/>
      <c r="K9" s="4"/>
      <c r="L9" s="5"/>
      <c r="M9" s="5"/>
      <c r="N9" s="5"/>
      <c r="O9" s="5"/>
      <c r="P9" s="5"/>
      <c r="Q9" s="5"/>
      <c r="R9" s="5"/>
      <c r="S9" s="4"/>
      <c r="T9" s="4"/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1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Q7:R7"/>
    <mergeCell ref="K18:L18"/>
    <mergeCell ref="K23:L23"/>
    <mergeCell ref="K36:L36"/>
    <mergeCell ref="H42:I42"/>
    <mergeCell ref="K43:L43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2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Sheet'!$A:J,10,FALSE),"NA")</f>
        <v>NA</v>
      </c>
      <c r="I4" s="25" t="str">
        <f>_xlfn.IFNA(VLOOKUP($A4,'Data Sheet'!$A:K,11,FALSE),"NA")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2021-09-20T14:11:18Z</dcterms:modified>
</cp:coreProperties>
</file>